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56575\Desktop\"/>
    </mc:Choice>
  </mc:AlternateContent>
  <xr:revisionPtr revIDLastSave="0" documentId="8_{68A351B6-2420-4B4A-B19D-B0617AC04EB1}" xr6:coauthVersionLast="47" xr6:coauthVersionMax="47" xr10:uidLastSave="{00000000-0000-0000-0000-000000000000}"/>
  <workbookProtection workbookAlgorithmName="SHA-512" workbookHashValue="D5JRX06I+WY1fSm3z70LXnQ+Un/b38yfjPDGbUOPOwGCMMf9fbpc9czLQW+PbuQlmA5BGKvOfq3UmtYVz7QTbg==" workbookSaltValue="7l1nfck42rqrV/6Xyx3gmA==" workbookSpinCount="100000" lockStructure="1"/>
  <bookViews>
    <workbookView xWindow="-110" yWindow="-110" windowWidth="19420" windowHeight="11620" xr2:uid="{00000000-000D-0000-FFFF-FFFF00000000}"/>
  </bookViews>
  <sheets>
    <sheet name="出荷証明発行申請書" sheetId="12" r:id="rId1"/>
    <sheet name="商品一覧" sheetId="20" r:id="rId2"/>
  </sheets>
  <definedNames>
    <definedName name="_xlnm._FilterDatabase" localSheetId="1" hidden="1">商品一覧!$J$3:$M$160</definedName>
    <definedName name="CKゲルピタット">#REF!</definedName>
    <definedName name="CKゲルピタットQ">#REF!</definedName>
    <definedName name="CKゲルフィットロープ">#REF!</definedName>
    <definedName name="CK固定バネ">#REF!</definedName>
    <definedName name="CPRーEPSAF">#REF!</definedName>
    <definedName name="CPRーEPSAP">#REF!</definedName>
    <definedName name="CPRーEPSNB">#REF!</definedName>
    <definedName name="CPRーEPSNBしごき塗り材">#REF!</definedName>
    <definedName name="CPRーEPSNC">#REF!</definedName>
    <definedName name="CPRーEPSNLF">#REF!</definedName>
    <definedName name="CPRーEPTC">#REF!</definedName>
    <definedName name="CPRーEPUC">#REF!</definedName>
    <definedName name="CPRーVE422B中塗り">#REF!</definedName>
    <definedName name="CPRーVE509Pパテ">#REF!</definedName>
    <definedName name="CPRーVEFPー800">#REF!</definedName>
    <definedName name="CPRーVEH1300">#REF!</definedName>
    <definedName name="CPRーVEH1300T">#REF!</definedName>
    <definedName name="CPRーVENK硬化剤">#REF!</definedName>
    <definedName name="CPRーVENK促進剤">#REF!</definedName>
    <definedName name="ＣＲロック">#REF!</definedName>
    <definedName name="ＣＲロックⅢ">#REF!</definedName>
    <definedName name="ＨＣアルミテープ">#REF!</definedName>
    <definedName name="ＨＣエコトップ">#REF!</definedName>
    <definedName name="ＨＣエコトップＮー７０">#REF!</definedName>
    <definedName name="ＨＣエコトップクールＮー７０">#REF!</definedName>
    <definedName name="ＨＣエコトップグレー">#REF!</definedName>
    <definedName name="ＨＣエコトップシルバー">#REF!</definedName>
    <definedName name="ＨＣエコトップゼロ">#REF!</definedName>
    <definedName name="ＨＣエコトップゼロsi">#REF!</definedName>
    <definedName name="ＨＣエコトップゼロsiグレー">#REF!</definedName>
    <definedName name="ＨＣエコトップゼロクール22ー65C">#REF!</definedName>
    <definedName name="ＨＣエコトップゼロクール42ー70H">#REF!</definedName>
    <definedName name="ＨＣエコトップゼロクールＮー５５">#REF!</definedName>
    <definedName name="ＨＣエコトップゼロクールＮー７０">#REF!</definedName>
    <definedName name="ＨＣエコトップゼロクールsi22ー65C">#REF!</definedName>
    <definedName name="ＨＣエコトップゼロクールsi42ー70H">#REF!</definedName>
    <definedName name="ＨＣエコトップゼロクールsiＮー７０">#REF!</definedName>
    <definedName name="ＨＣエコトップゼログレー">#REF!</definedName>
    <definedName name="ＨＣエコプルーフ">#REF!</definedName>
    <definedName name="ＨＣエコプルーフＥＴ">#REF!</definedName>
    <definedName name="ＨＣエコプルーフＥＴＶ">#REF!</definedName>
    <definedName name="ＨＣエコプルーフＶ">#REF!</definedName>
    <definedName name="ＨＣグリップ">#REF!</definedName>
    <definedName name="ＨＣシールドプライマー">#REF!</definedName>
    <definedName name="HCスプレーAU">#REF!</definedName>
    <definedName name="HCスプレーFⅡ">#REF!</definedName>
    <definedName name="HCスプレーPⅡ">#REF!</definedName>
    <definedName name="HCスプレートナー">#REF!</definedName>
    <definedName name="HCスプレートナーグレー">#REF!</definedName>
    <definedName name="ＨＣセルディ">#REF!</definedName>
    <definedName name="ＨＣセルディ立面用">#REF!</definedName>
    <definedName name="ＨＣダレ止め剤">#REF!</definedName>
    <definedName name="ＨＣトップ２０">#REF!</definedName>
    <definedName name="ＨＣトップアクア">#REF!</definedName>
    <definedName name="ＨＣトップシンナー">#REF!</definedName>
    <definedName name="ＨＣパーク">#REF!</definedName>
    <definedName name="ＨＣパークライン">#REF!</definedName>
    <definedName name="HCパテAU">#REF!</definedName>
    <definedName name="ＨＣプライマーＥＰＯ">#REF!</definedName>
    <definedName name="ＨＣプライマーＬＰ">#REF!</definedName>
    <definedName name="ＨＣプライマーＬＰA液">#REF!</definedName>
    <definedName name="ＨＣプライマーＬＰB液">#REF!</definedName>
    <definedName name="ＨＣプライマーＬＰ粉体">#REF!</definedName>
    <definedName name="ＨＣプライマーＮＢ">#REF!</definedName>
    <definedName name="ＨＣプライマーＳＹ">#REF!</definedName>
    <definedName name="ＨＣボンド">#REF!</definedName>
    <definedName name="ＭＣＨメチルシクロヘキサン">#REF!</definedName>
    <definedName name="ＭＦシートマルチ">#REF!</definedName>
    <definedName name="ＭＦテープＰＭ">#REF!</definedName>
    <definedName name="ＭＦテクノシートＢ">#REF!</definedName>
    <definedName name="ＭＦテクノシートＰ">#REF!</definedName>
    <definedName name="ＭＦボンド">#REF!</definedName>
    <definedName name="ＮＳソルベント">#REF!</definedName>
    <definedName name="_xlnm.Print_Area" localSheetId="0">出荷証明発行申請書!$AE$5:$BG$42</definedName>
    <definedName name="イージーメジー">#REF!</definedName>
    <definedName name="インセラゲイト1005">#REF!</definedName>
    <definedName name="インセラゲイト2010">#REF!</definedName>
    <definedName name="エアピン30㎜">#REF!</definedName>
    <definedName name="エアピン35㎜">#REF!</definedName>
    <definedName name="エアピン40㎜">#REF!</definedName>
    <definedName name="エアピン45㎜">#REF!</definedName>
    <definedName name="エアピン50㎜">#REF!</definedName>
    <definedName name="エアピン55㎜">#REF!</definedName>
    <definedName name="エアピン60㎜">#REF!</definedName>
    <definedName name="オールアンカースティール30㎜Yー630">#REF!</definedName>
    <definedName name="オールアンカースティール40㎜Yー640">#REF!</definedName>
    <definedName name="オールアンカースティール50㎜Yー650">#REF!</definedName>
    <definedName name="オールアンカースティール60㎜Yー660">#REF!</definedName>
    <definedName name="ガラスクロス">#REF!</definedName>
    <definedName name="ガラスマットG.S">#REF!</definedName>
    <definedName name="ガラスマットG.Sミミナシ">#REF!</definedName>
    <definedName name="キシロール">#REF!</definedName>
    <definedName name="サーフェスマットS.M">#REF!</definedName>
    <definedName name="シート類">#REF!</definedName>
    <definedName name="ジョイントテープＳＹ">#REF!</definedName>
    <definedName name="ストレーナーキャップA型タテ小">#REF!</definedName>
    <definedName name="ストレーナーキャップA型タテ大">#REF!</definedName>
    <definedName name="ストレーナーキャップL型ヨコ小">#REF!</definedName>
    <definedName name="ストレーナーキャップL型ヨコ大">#REF!</definedName>
    <definedName name="スプレー材類">#REF!</definedName>
    <definedName name="テープ類">#REF!</definedName>
    <definedName name="トップフィラーＦＭⅡ">#REF!</definedName>
    <definedName name="ドレン類">#REF!</definedName>
    <definedName name="プライマー">#REF!</definedName>
    <definedName name="ホドガヤの脱気盤">#REF!</definedName>
    <definedName name="ボンド類">#REF!</definedName>
    <definedName name="マルチテープ">#REF!</definedName>
    <definedName name="マルチテープクロス">#REF!</definedName>
    <definedName name="ミリオカラートップ">#REF!</definedName>
    <definedName name="ミリオクロスＧ">#REF!</definedName>
    <definedName name="ミリオクロスＫ">#REF!</definedName>
    <definedName name="ミリオクロスＫＮ幅10CM">#REF!</definedName>
    <definedName name="ミリオクロスＫＮ幅20CM">#REF!</definedName>
    <definedName name="ミリオクロスＫ幅10CM">#REF!</definedName>
    <definedName name="ミリオクロスＫ幅20CM">#REF!</definedName>
    <definedName name="ミリオステップトップコートＥ">#REF!</definedName>
    <definedName name="ミリオステップトップコートＥシンナー">#REF!</definedName>
    <definedName name="ﾐﾘｵﾈｰﾄＣ">#REF!</definedName>
    <definedName name="ﾐﾘｵﾈｰﾄＣＢー３０">#REF!</definedName>
    <definedName name="ﾐﾘｵﾈｰﾄＣＢー３０ーⅢ">#REF!</definedName>
    <definedName name="ﾐﾘｵﾈｰﾄＣＢー４０">#REF!</definedName>
    <definedName name="ﾐﾘｵﾈｰﾄＣＢー５０">#REF!</definedName>
    <definedName name="ﾐﾘｵﾈｰﾄＣ立面用">#REF!</definedName>
    <definedName name="ミリオネートGトップカラーグレー">#REF!</definedName>
    <definedName name="ミリオネートGトップカラーシルバーグレー">#REF!</definedName>
    <definedName name="ミリオネートGトップカラー骨材入りグレー">#REF!</definedName>
    <definedName name="ミリオネートGトップカラー骨材入りシルバーグレー">#REF!</definedName>
    <definedName name="ミリオネートGトップシルバー2">#REF!</definedName>
    <definedName name="ﾐﾘｵﾈｰﾄＭＳー６０">#REF!</definedName>
    <definedName name="ﾐﾘｵﾈｰﾄＭＳー７０">#REF!</definedName>
    <definedName name="ミリオネートクリーンカラー">#REF!</definedName>
    <definedName name="ミリオネートクリンカラー専用シンナー">#REF!</definedName>
    <definedName name="下地調整剤類">#REF!</definedName>
    <definedName name="希釈材類">#REF!</definedName>
    <definedName name="固定ディスク3エアーガン用">#REF!</definedName>
    <definedName name="固定ディスク4ドリルアンカーピン用">#REF!</definedName>
    <definedName name="固定具類">#REF!</definedName>
    <definedName name="硬化促進剤5">#REF!</definedName>
    <definedName name="硬化促進剤6">#REF!</definedName>
    <definedName name="硬化促進剤7">#REF!</definedName>
    <definedName name="硬化促進剤8">#REF!</definedName>
    <definedName name="黒ゴム粉TPA">#REF!</definedName>
    <definedName name="骨材">#REF!</definedName>
    <definedName name="仕上材">#REF!</definedName>
    <definedName name="止水材類">#REF!</definedName>
    <definedName name="遮水シートＳＹ">#REF!</definedName>
    <definedName name="縦型鉛ドレンタテ型100φ">#REF!</definedName>
    <definedName name="縦型鉛ドレンタテ型40φ">#REF!</definedName>
    <definedName name="縦型鉛ドレンタテ型50φ">#REF!</definedName>
    <definedName name="縦型鉛ドレンタテ型60φ">#REF!</definedName>
    <definedName name="縦型鉛ドレンタテ型70φ">#REF!</definedName>
    <definedName name="縦型鉛ドレンタテ型80φ">#REF!</definedName>
    <definedName name="縦型鉛ドレンタテ型90φ">#REF!</definedName>
    <definedName name="縦型鉛ドレンヨコ型100φ">#REF!</definedName>
    <definedName name="縦型鉛ドレンヨコ型40φ">#REF!</definedName>
    <definedName name="縦型鉛ドレンヨコ型50φ">#REF!</definedName>
    <definedName name="縦型鉛ドレンヨコ型60φ">#REF!</definedName>
    <definedName name="縦型鉛ドレンヨコ型70φ">#REF!</definedName>
    <definedName name="縦型鉛ドレンヨコ型80φ">#REF!</definedName>
    <definedName name="縦型鉛ドレンヨコ型90φ">#REF!</definedName>
    <definedName name="床材">#REF!</definedName>
    <definedName name="酢酸エチル">#REF!</definedName>
    <definedName name="水切テープクロス">#REF!</definedName>
    <definedName name="凄極膜">#REF!</definedName>
    <definedName name="凄極膜立面用">#REF!</definedName>
    <definedName name="絶縁テープＮ幅100">#REF!</definedName>
    <definedName name="絶縁テープＮ幅150">#REF!</definedName>
    <definedName name="絶縁テープＮ幅50">#REF!</definedName>
    <definedName name="絶縁テープＮ幅75">#REF!</definedName>
    <definedName name="増粘剤キャボジール">#REF!</definedName>
    <definedName name="脱気筒Ｃ">#REF!</definedName>
    <definedName name="副資材">#REF!</definedName>
    <definedName name="補強布">#REF!</definedName>
    <definedName name="防食材類">#REF!</definedName>
    <definedName name="防水材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20" l="1"/>
  <c r="I78" i="20"/>
  <c r="I77" i="20" l="1"/>
  <c r="I73" i="20"/>
  <c r="I68" i="20"/>
  <c r="I69" i="20"/>
  <c r="BE6" i="12"/>
  <c r="BB6" i="12"/>
  <c r="AX6" i="12"/>
  <c r="I107" i="20"/>
  <c r="AL17" i="12"/>
  <c r="I94" i="20" l="1"/>
  <c r="AF19" i="12"/>
  <c r="AF18" i="12"/>
  <c r="AF17" i="12"/>
  <c r="AF16" i="12"/>
  <c r="AF11" i="12" l="1"/>
  <c r="AF10" i="12"/>
  <c r="I67" i="20" l="1"/>
  <c r="I61" i="20"/>
  <c r="I24" i="20"/>
  <c r="I25" i="20"/>
  <c r="I18" i="20"/>
  <c r="AN23" i="12"/>
  <c r="AL19" i="12"/>
  <c r="AL18" i="12"/>
  <c r="AL16" i="12" l="1"/>
  <c r="I70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9" i="20"/>
  <c r="I20" i="20"/>
  <c r="I21" i="20"/>
  <c r="I22" i="20"/>
  <c r="I23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2" i="20"/>
  <c r="I63" i="20"/>
  <c r="I64" i="20"/>
  <c r="I65" i="20"/>
  <c r="I66" i="20"/>
  <c r="I71" i="20"/>
  <c r="I72" i="20"/>
  <c r="I75" i="20"/>
  <c r="I76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  <c r="I134" i="20"/>
  <c r="I135" i="20"/>
  <c r="I136" i="20"/>
  <c r="I137" i="20"/>
  <c r="I138" i="20"/>
  <c r="I139" i="20"/>
  <c r="I140" i="20"/>
  <c r="I141" i="20"/>
  <c r="I142" i="20"/>
  <c r="I143" i="20"/>
  <c r="I144" i="20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I4" i="20"/>
  <c r="F18" i="20" l="1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10" i="20"/>
  <c r="E10" i="20"/>
  <c r="D10" i="20"/>
  <c r="C10" i="20"/>
  <c r="F9" i="20"/>
  <c r="E9" i="20"/>
  <c r="D9" i="20"/>
  <c r="C9" i="20"/>
  <c r="F8" i="20"/>
  <c r="E8" i="20"/>
  <c r="D8" i="20"/>
  <c r="C8" i="20"/>
  <c r="F7" i="20"/>
  <c r="E7" i="20"/>
  <c r="D7" i="20"/>
  <c r="C7" i="20"/>
  <c r="F6" i="20"/>
  <c r="E6" i="20"/>
  <c r="D6" i="20"/>
  <c r="C6" i="20"/>
  <c r="F5" i="20"/>
  <c r="E5" i="20"/>
  <c r="D5" i="20"/>
  <c r="C5" i="20"/>
  <c r="F4" i="20"/>
  <c r="E4" i="20"/>
  <c r="D4" i="20"/>
  <c r="C4" i="20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27" i="12"/>
  <c r="BC41" i="12"/>
  <c r="BC40" i="12"/>
  <c r="BC39" i="12"/>
  <c r="BC38" i="12"/>
  <c r="BC37" i="12"/>
  <c r="BC36" i="12"/>
  <c r="BC35" i="12"/>
  <c r="BC34" i="12"/>
  <c r="BC33" i="12"/>
  <c r="BC32" i="12"/>
  <c r="BC31" i="12"/>
  <c r="BC30" i="12"/>
  <c r="BC29" i="12"/>
  <c r="BC28" i="12"/>
  <c r="BC27" i="12"/>
  <c r="AY41" i="12"/>
  <c r="AY40" i="12"/>
  <c r="AY39" i="12"/>
  <c r="AY38" i="12"/>
  <c r="AY37" i="12"/>
  <c r="AY36" i="12"/>
  <c r="AY35" i="12"/>
  <c r="AY34" i="12"/>
  <c r="AY33" i="12"/>
  <c r="AY32" i="12"/>
  <c r="AY31" i="12"/>
  <c r="AY30" i="12"/>
  <c r="AY29" i="12"/>
  <c r="AY28" i="12"/>
  <c r="AY27" i="12"/>
  <c r="T28" i="12" l="1"/>
  <c r="Q28" i="12"/>
  <c r="F28" i="12"/>
  <c r="B28" i="12"/>
  <c r="T42" i="12"/>
  <c r="Q42" i="12"/>
  <c r="F42" i="12"/>
  <c r="B42" i="12"/>
  <c r="T41" i="12"/>
  <c r="Q41" i="12"/>
  <c r="F41" i="12"/>
  <c r="B41" i="12"/>
  <c r="T40" i="12"/>
  <c r="Q40" i="12"/>
  <c r="F40" i="12"/>
  <c r="B40" i="12"/>
  <c r="T39" i="12"/>
  <c r="Q39" i="12"/>
  <c r="F39" i="12"/>
  <c r="B39" i="12"/>
  <c r="T38" i="12"/>
  <c r="Q38" i="12"/>
  <c r="F38" i="12"/>
  <c r="B38" i="12"/>
  <c r="T37" i="12"/>
  <c r="Q37" i="12"/>
  <c r="F37" i="12"/>
  <c r="B37" i="12"/>
  <c r="T36" i="12"/>
  <c r="Q36" i="12"/>
  <c r="F36" i="12"/>
  <c r="B36" i="12"/>
  <c r="T35" i="12"/>
  <c r="Q35" i="12"/>
  <c r="F35" i="12"/>
  <c r="B35" i="12"/>
  <c r="T34" i="12"/>
  <c r="Q34" i="12"/>
  <c r="F34" i="12"/>
  <c r="B34" i="12"/>
  <c r="T33" i="12"/>
  <c r="Q33" i="12"/>
  <c r="F33" i="12"/>
  <c r="B33" i="12"/>
  <c r="T32" i="12"/>
  <c r="Q32" i="12"/>
  <c r="F32" i="12"/>
  <c r="B32" i="12"/>
  <c r="T31" i="12"/>
  <c r="Q31" i="12"/>
  <c r="F31" i="12"/>
  <c r="B31" i="12"/>
  <c r="T30" i="12"/>
  <c r="Q30" i="12"/>
  <c r="F30" i="12"/>
  <c r="B30" i="12"/>
  <c r="T29" i="12"/>
  <c r="Q29" i="12"/>
  <c r="F29" i="12"/>
  <c r="B29" i="12"/>
  <c r="AU41" i="12"/>
  <c r="AJ41" i="12"/>
  <c r="AF41" i="12"/>
  <c r="AU40" i="12"/>
  <c r="AJ40" i="12"/>
  <c r="AF40" i="12"/>
  <c r="AU39" i="12"/>
  <c r="AJ39" i="12"/>
  <c r="AF39" i="12"/>
  <c r="AU38" i="12"/>
  <c r="AJ38" i="12"/>
  <c r="AF38" i="12"/>
  <c r="AU37" i="12"/>
  <c r="AJ37" i="12"/>
  <c r="AF37" i="12"/>
  <c r="AU36" i="12"/>
  <c r="AJ36" i="12"/>
  <c r="AF36" i="12"/>
  <c r="AU35" i="12"/>
  <c r="AJ35" i="12"/>
  <c r="AF35" i="12"/>
  <c r="AU34" i="12"/>
  <c r="AJ34" i="12"/>
  <c r="AF34" i="12"/>
  <c r="AF27" i="12"/>
  <c r="AJ27" i="12"/>
  <c r="AU27" i="12"/>
  <c r="AF33" i="12"/>
  <c r="AJ33" i="12"/>
  <c r="AU33" i="12"/>
  <c r="AF32" i="12"/>
  <c r="AJ32" i="12"/>
  <c r="AU32" i="12"/>
  <c r="AF31" i="12"/>
  <c r="AJ31" i="12"/>
  <c r="AU31" i="12"/>
  <c r="AF30" i="12"/>
  <c r="AJ30" i="12"/>
  <c r="AU30" i="12"/>
  <c r="AF29" i="12"/>
  <c r="AJ29" i="12"/>
  <c r="AU29" i="12"/>
  <c r="AF28" i="12"/>
  <c r="AJ28" i="12"/>
  <c r="AU28" i="12"/>
  <c r="X35" i="12" l="1"/>
  <c r="BB34" i="12" s="1"/>
  <c r="AX34" i="12"/>
  <c r="X36" i="12"/>
  <c r="BB35" i="12" s="1"/>
  <c r="AX35" i="12"/>
  <c r="X37" i="12"/>
  <c r="BB36" i="12" s="1"/>
  <c r="AX36" i="12"/>
  <c r="X38" i="12"/>
  <c r="BB37" i="12" s="1"/>
  <c r="AX37" i="12"/>
  <c r="X39" i="12"/>
  <c r="BB38" i="12" s="1"/>
  <c r="AX38" i="12"/>
  <c r="X40" i="12"/>
  <c r="BB39" i="12" s="1"/>
  <c r="AX39" i="12"/>
  <c r="X41" i="12"/>
  <c r="BB40" i="12" s="1"/>
  <c r="AX40" i="12"/>
  <c r="X42" i="12"/>
  <c r="BB41" i="12" s="1"/>
  <c r="AX41" i="12"/>
  <c r="X29" i="12"/>
  <c r="BB28" i="12" s="1"/>
  <c r="AX28" i="12"/>
  <c r="X30" i="12"/>
  <c r="BB29" i="12" s="1"/>
  <c r="AX29" i="12"/>
  <c r="X31" i="12"/>
  <c r="BB30" i="12" s="1"/>
  <c r="AX30" i="12"/>
  <c r="X32" i="12"/>
  <c r="BB31" i="12" s="1"/>
  <c r="AX31" i="12"/>
  <c r="X33" i="12"/>
  <c r="BB32" i="12" s="1"/>
  <c r="AX32" i="12"/>
  <c r="X34" i="12"/>
  <c r="BB33" i="12" s="1"/>
  <c r="AX33" i="12"/>
  <c r="X28" i="12"/>
  <c r="BB27" i="12" s="1"/>
  <c r="AX27" i="12"/>
</calcChain>
</file>

<file path=xl/sharedStrings.xml><?xml version="1.0" encoding="utf-8"?>
<sst xmlns="http://schemas.openxmlformats.org/spreadsheetml/2006/main" count="726" uniqueCount="287">
  <si>
    <t>出荷証明書</t>
    <rPh sb="0" eb="2">
      <t>シュッカ</t>
    </rPh>
    <rPh sb="2" eb="5">
      <t>ショウメイショ</t>
    </rPh>
    <phoneticPr fontId="1"/>
  </si>
  <si>
    <t>現場住所</t>
    <rPh sb="0" eb="2">
      <t>ゲンバ</t>
    </rPh>
    <rPh sb="2" eb="4">
      <t>ジュウショ</t>
    </rPh>
    <phoneticPr fontId="1"/>
  </si>
  <si>
    <t>施工箇所</t>
    <rPh sb="0" eb="2">
      <t>セコウ</t>
    </rPh>
    <rPh sb="2" eb="4">
      <t>カショ</t>
    </rPh>
    <phoneticPr fontId="1"/>
  </si>
  <si>
    <t>仕様名称</t>
    <rPh sb="0" eb="2">
      <t>シヨウ</t>
    </rPh>
    <rPh sb="2" eb="4">
      <t>メイショウ</t>
    </rPh>
    <phoneticPr fontId="1"/>
  </si>
  <si>
    <t>上記工事にご採用いただきました防水材料は、下記の通り出荷したことを証明いたします。</t>
    <phoneticPr fontId="1"/>
  </si>
  <si>
    <t>材料名</t>
    <rPh sb="0" eb="2">
      <t>ザイリョウ</t>
    </rPh>
    <rPh sb="2" eb="3">
      <t>メイ</t>
    </rPh>
    <phoneticPr fontId="1"/>
  </si>
  <si>
    <t>商品名</t>
    <rPh sb="0" eb="3">
      <t>ショウヒンメイ</t>
    </rPh>
    <phoneticPr fontId="1"/>
  </si>
  <si>
    <t>荷姿</t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</si>
  <si>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</si>
  <si>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</si>
  <si>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以上</t>
    <rPh sb="0" eb="2">
      <t>イジョウ</t>
    </rPh>
    <phoneticPr fontId="1"/>
  </si>
  <si>
    <t>住所</t>
    <rPh sb="0" eb="2">
      <t>ジュウショ</t>
    </rPh>
    <phoneticPr fontId="3"/>
  </si>
  <si>
    <t>　　　　　　　　　</t>
    <phoneticPr fontId="1"/>
  </si>
  <si>
    <t xml:space="preserve">保土谷建材株式会社 </t>
    <phoneticPr fontId="1"/>
  </si>
  <si>
    <t>東京都港区東新橋一丁目９番２号</t>
    <phoneticPr fontId="1"/>
  </si>
  <si>
    <t>出荷証明発行申請書</t>
    <rPh sb="0" eb="2">
      <t>シュッカ</t>
    </rPh>
    <rPh sb="2" eb="4">
      <t>ショウメイ</t>
    </rPh>
    <rPh sb="4" eb="6">
      <t>ハッコウ</t>
    </rPh>
    <rPh sb="6" eb="9">
      <t>シンセイショ</t>
    </rPh>
    <phoneticPr fontId="1"/>
  </si>
  <si>
    <t>宛</t>
    <rPh sb="0" eb="1">
      <t>ア</t>
    </rPh>
    <phoneticPr fontId="1"/>
  </si>
  <si>
    <t>社名</t>
    <rPh sb="0" eb="2">
      <t>シャメイ</t>
    </rPh>
    <phoneticPr fontId="3"/>
  </si>
  <si>
    <t>申請者</t>
    <rPh sb="0" eb="3">
      <t>シンセイシャ</t>
    </rPh>
    <phoneticPr fontId="1"/>
  </si>
  <si>
    <t>発行日</t>
    <rPh sb="0" eb="2">
      <t>ハッコウ</t>
    </rPh>
    <rPh sb="2" eb="3">
      <t>ビ</t>
    </rPh>
    <phoneticPr fontId="1"/>
  </si>
  <si>
    <t>出荷日</t>
    <rPh sb="0" eb="3">
      <t>シュッカビ</t>
    </rPh>
    <phoneticPr fontId="1"/>
  </si>
  <si>
    <t>保土谷建材株式会社</t>
    <rPh sb="0" eb="3">
      <t>ホドガヤ</t>
    </rPh>
    <rPh sb="3" eb="5">
      <t>ケンザイ</t>
    </rPh>
    <rPh sb="5" eb="9">
      <t>カブシキガイシャ</t>
    </rPh>
    <phoneticPr fontId="1"/>
  </si>
  <si>
    <t>袋</t>
    <rPh sb="0" eb="1">
      <t>フクロ</t>
    </rPh>
    <phoneticPr fontId="1"/>
  </si>
  <si>
    <t>箱</t>
    <rPh sb="0" eb="1">
      <t>ハコ</t>
    </rPh>
    <phoneticPr fontId="1"/>
  </si>
  <si>
    <t>1 個／</t>
    <rPh sb="2" eb="3">
      <t>コ</t>
    </rPh>
    <phoneticPr fontId="1"/>
  </si>
  <si>
    <t>1 枚／</t>
    <rPh sb="2" eb="3">
      <t>マイ</t>
    </rPh>
    <phoneticPr fontId="1"/>
  </si>
  <si>
    <t>2 個／</t>
    <rPh sb="2" eb="3">
      <t>コ</t>
    </rPh>
    <phoneticPr fontId="1"/>
  </si>
  <si>
    <t>500 個／</t>
    <rPh sb="4" eb="5">
      <t>コ</t>
    </rPh>
    <phoneticPr fontId="1"/>
  </si>
  <si>
    <t>荷姿</t>
    <rPh sb="0" eb="2">
      <t>ニスガタ</t>
    </rPh>
    <phoneticPr fontId="1"/>
  </si>
  <si>
    <t>単位</t>
    <rPh sb="0" eb="2">
      <t>タンイ</t>
    </rPh>
    <phoneticPr fontId="1"/>
  </si>
  <si>
    <t>ボンド類</t>
    <rPh sb="3" eb="4">
      <t>ルイ</t>
    </rPh>
    <phoneticPr fontId="1"/>
  </si>
  <si>
    <t>希釈材類</t>
    <rPh sb="0" eb="2">
      <t>キシャク</t>
    </rPh>
    <rPh sb="2" eb="3">
      <t>ザイ</t>
    </rPh>
    <rPh sb="3" eb="4">
      <t>ルイ</t>
    </rPh>
    <phoneticPr fontId="1"/>
  </si>
  <si>
    <t>ドレン類</t>
    <rPh sb="3" eb="4">
      <t>ルイ</t>
    </rPh>
    <phoneticPr fontId="1"/>
  </si>
  <si>
    <t>止水材類</t>
    <rPh sb="0" eb="2">
      <t>シスイ</t>
    </rPh>
    <rPh sb="2" eb="3">
      <t>ザイ</t>
    </rPh>
    <rPh sb="3" eb="4">
      <t>ルイ</t>
    </rPh>
    <phoneticPr fontId="1"/>
  </si>
  <si>
    <t>縦型鉛ドレン　タテ型40φ</t>
    <rPh sb="0" eb="2">
      <t>タテガタ</t>
    </rPh>
    <rPh sb="2" eb="3">
      <t>ナマリ</t>
    </rPh>
    <rPh sb="9" eb="10">
      <t>ガタ</t>
    </rPh>
    <phoneticPr fontId="1"/>
  </si>
  <si>
    <t>縦型鉛ドレン　タテ型50φ</t>
    <rPh sb="0" eb="2">
      <t>タテガタ</t>
    </rPh>
    <rPh sb="2" eb="3">
      <t>ナマリ</t>
    </rPh>
    <rPh sb="9" eb="10">
      <t>ガタ</t>
    </rPh>
    <phoneticPr fontId="1"/>
  </si>
  <si>
    <t>固定ディスク4(ドリルアンカーピン用)</t>
    <rPh sb="0" eb="2">
      <t>コテイ</t>
    </rPh>
    <rPh sb="17" eb="18">
      <t>ヨウ</t>
    </rPh>
    <phoneticPr fontId="1"/>
  </si>
  <si>
    <t>縦型鉛ドレン　タテ型60φ</t>
    <rPh sb="0" eb="2">
      <t>タテガタ</t>
    </rPh>
    <rPh sb="2" eb="3">
      <t>ナマリ</t>
    </rPh>
    <rPh sb="9" eb="10">
      <t>ガタ</t>
    </rPh>
    <phoneticPr fontId="1"/>
  </si>
  <si>
    <t>ミリオネートクリンカラー専用シンナー</t>
    <rPh sb="12" eb="14">
      <t>センヨウ</t>
    </rPh>
    <phoneticPr fontId="1"/>
  </si>
  <si>
    <t>縦型鉛ドレン　タテ型70φ</t>
    <rPh sb="0" eb="2">
      <t>タテガタ</t>
    </rPh>
    <rPh sb="2" eb="3">
      <t>ナマリ</t>
    </rPh>
    <rPh sb="9" eb="10">
      <t>ガタ</t>
    </rPh>
    <phoneticPr fontId="1"/>
  </si>
  <si>
    <t>酢酸エチル</t>
    <rPh sb="0" eb="2">
      <t>サクサン</t>
    </rPh>
    <phoneticPr fontId="1"/>
  </si>
  <si>
    <t>縦型鉛ドレン　タテ型80φ</t>
    <rPh sb="0" eb="2">
      <t>タテガタ</t>
    </rPh>
    <rPh sb="2" eb="3">
      <t>ナマリ</t>
    </rPh>
    <rPh sb="9" eb="10">
      <t>ガタ</t>
    </rPh>
    <phoneticPr fontId="1"/>
  </si>
  <si>
    <t>縦型鉛ドレン　タテ型90φ</t>
    <rPh sb="0" eb="2">
      <t>タテガタ</t>
    </rPh>
    <rPh sb="2" eb="3">
      <t>ナマリ</t>
    </rPh>
    <rPh sb="9" eb="10">
      <t>ガタ</t>
    </rPh>
    <phoneticPr fontId="1"/>
  </si>
  <si>
    <t>縦型鉛ドレン　タテ型100φ</t>
    <rPh sb="0" eb="2">
      <t>タテガタ</t>
    </rPh>
    <rPh sb="2" eb="3">
      <t>ナマリ</t>
    </rPh>
    <rPh sb="9" eb="10">
      <t>ガタ</t>
    </rPh>
    <phoneticPr fontId="1"/>
  </si>
  <si>
    <t>縦型鉛ドレン　ヨコ型40φ</t>
    <rPh sb="0" eb="2">
      <t>タテガタ</t>
    </rPh>
    <rPh sb="2" eb="3">
      <t>ナマリ</t>
    </rPh>
    <rPh sb="9" eb="10">
      <t>ガタ</t>
    </rPh>
    <phoneticPr fontId="1"/>
  </si>
  <si>
    <t>ホドガヤの脱気盤</t>
    <rPh sb="5" eb="7">
      <t>ダッキ</t>
    </rPh>
    <rPh sb="7" eb="8">
      <t>バン</t>
    </rPh>
    <phoneticPr fontId="1"/>
  </si>
  <si>
    <t>縦型鉛ドレン　ヨコ型50φ</t>
    <rPh sb="0" eb="2">
      <t>タテガタ</t>
    </rPh>
    <rPh sb="2" eb="3">
      <t>ナマリ</t>
    </rPh>
    <rPh sb="9" eb="10">
      <t>ガタ</t>
    </rPh>
    <phoneticPr fontId="1"/>
  </si>
  <si>
    <t>黒ゴム粉TPA</t>
    <rPh sb="0" eb="1">
      <t>クロ</t>
    </rPh>
    <rPh sb="3" eb="4">
      <t>コナ</t>
    </rPh>
    <phoneticPr fontId="1"/>
  </si>
  <si>
    <t>縦型鉛ドレン　ヨコ型60φ</t>
    <rPh sb="0" eb="2">
      <t>タテガタ</t>
    </rPh>
    <rPh sb="2" eb="3">
      <t>ナマリ</t>
    </rPh>
    <rPh sb="9" eb="10">
      <t>ガタ</t>
    </rPh>
    <phoneticPr fontId="1"/>
  </si>
  <si>
    <t>縦型鉛ドレン　ヨコ型70φ</t>
    <rPh sb="0" eb="2">
      <t>タテガタ</t>
    </rPh>
    <rPh sb="2" eb="3">
      <t>ナマリ</t>
    </rPh>
    <rPh sb="9" eb="10">
      <t>ガタ</t>
    </rPh>
    <phoneticPr fontId="1"/>
  </si>
  <si>
    <t>縦型鉛ドレン　ヨコ型80φ</t>
    <rPh sb="0" eb="2">
      <t>タテガタ</t>
    </rPh>
    <rPh sb="2" eb="3">
      <t>ナマリ</t>
    </rPh>
    <rPh sb="9" eb="10">
      <t>ガタ</t>
    </rPh>
    <phoneticPr fontId="1"/>
  </si>
  <si>
    <t>縦型鉛ドレン　ヨコ型90φ</t>
    <rPh sb="0" eb="2">
      <t>タテガタ</t>
    </rPh>
    <rPh sb="2" eb="3">
      <t>ナマリ</t>
    </rPh>
    <rPh sb="9" eb="10">
      <t>ガタ</t>
    </rPh>
    <phoneticPr fontId="1"/>
  </si>
  <si>
    <t>縦型鉛ドレン　ヨコ型100φ</t>
    <rPh sb="0" eb="2">
      <t>タテガタ</t>
    </rPh>
    <rPh sb="2" eb="3">
      <t>ナマリ</t>
    </rPh>
    <rPh sb="9" eb="10">
      <t>ガタ</t>
    </rPh>
    <phoneticPr fontId="1"/>
  </si>
  <si>
    <t>ストレーナーキャップA型(タテ大)</t>
    <rPh sb="11" eb="12">
      <t>ガタ</t>
    </rPh>
    <rPh sb="15" eb="16">
      <t>ダイ</t>
    </rPh>
    <phoneticPr fontId="1"/>
  </si>
  <si>
    <t>ストレーナーキャップA型(タテ小)</t>
    <rPh sb="11" eb="12">
      <t>ガタ</t>
    </rPh>
    <rPh sb="15" eb="16">
      <t>ショウ</t>
    </rPh>
    <phoneticPr fontId="1"/>
  </si>
  <si>
    <t>ストレーナーキャップL型(ヨコ大)</t>
    <rPh sb="11" eb="12">
      <t>ガタ</t>
    </rPh>
    <rPh sb="15" eb="16">
      <t>ダイ</t>
    </rPh>
    <phoneticPr fontId="1"/>
  </si>
  <si>
    <t>ストレーナーキャップL型(ヨコ小)</t>
    <rPh sb="11" eb="12">
      <t>ガタ</t>
    </rPh>
    <rPh sb="15" eb="16">
      <t>ショウ</t>
    </rPh>
    <phoneticPr fontId="1"/>
  </si>
  <si>
    <t>固定具類</t>
    <rPh sb="0" eb="2">
      <t>コテイ</t>
    </rPh>
    <rPh sb="2" eb="3">
      <t>グ</t>
    </rPh>
    <rPh sb="3" eb="4">
      <t>ルイ</t>
    </rPh>
    <phoneticPr fontId="1"/>
  </si>
  <si>
    <t>防食材類</t>
    <rPh sb="0" eb="2">
      <t>ボウショク</t>
    </rPh>
    <rPh sb="2" eb="3">
      <t>ザイ</t>
    </rPh>
    <rPh sb="3" eb="4">
      <t>ルイ</t>
    </rPh>
    <phoneticPr fontId="1"/>
  </si>
  <si>
    <t>「お客様入力シート」</t>
    <phoneticPr fontId="1"/>
  </si>
  <si>
    <t>スプレー材類</t>
    <rPh sb="4" eb="5">
      <t>ザイ</t>
    </rPh>
    <rPh sb="5" eb="6">
      <t>ルイ</t>
    </rPh>
    <phoneticPr fontId="1"/>
  </si>
  <si>
    <t>材料名</t>
    <rPh sb="0" eb="3">
      <t>ザイリョウメイ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</si>
  <si>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</si>
  <si>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</si>
  <si>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出荷分</t>
    <rPh sb="0" eb="2">
      <t>シュッカ</t>
    </rPh>
    <rPh sb="2" eb="3">
      <t>ブン</t>
    </rPh>
    <phoneticPr fontId="1"/>
  </si>
  <si>
    <t>提出期限</t>
    <rPh sb="0" eb="2">
      <t>テイシュツ</t>
    </rPh>
    <rPh sb="2" eb="4">
      <t>キゲン</t>
    </rPh>
    <phoneticPr fontId="1"/>
  </si>
  <si>
    <t>〒</t>
    <phoneticPr fontId="1"/>
  </si>
  <si>
    <t>枚</t>
    <rPh sb="0" eb="1">
      <t>マイ</t>
    </rPh>
    <phoneticPr fontId="1"/>
  </si>
  <si>
    <t>商品一覧</t>
    <rPh sb="0" eb="2">
      <t>ショウヒン</t>
    </rPh>
    <rPh sb="2" eb="4">
      <t>イチラン</t>
    </rPh>
    <phoneticPr fontId="1"/>
  </si>
  <si>
    <t>申請書依頼先</t>
    <rPh sb="0" eb="2">
      <t>シンセイ</t>
    </rPh>
    <rPh sb="2" eb="3">
      <t>ショ</t>
    </rPh>
    <rPh sb="3" eb="5">
      <t>イライ</t>
    </rPh>
    <rPh sb="5" eb="6">
      <t>サキ</t>
    </rPh>
    <phoneticPr fontId="1"/>
  </si>
  <si>
    <t>(メール受付のみ)　info.hcp@hodogaya.co.jp　　　までお願いいたします。</t>
    <rPh sb="39" eb="40">
      <t>ネガ</t>
    </rPh>
    <phoneticPr fontId="1"/>
  </si>
  <si>
    <t>№</t>
    <phoneticPr fontId="1"/>
  </si>
  <si>
    <t>行</t>
    <rPh sb="0" eb="1">
      <t>ギョウ</t>
    </rPh>
    <phoneticPr fontId="1"/>
  </si>
  <si>
    <t>↓</t>
    <phoneticPr fontId="1"/>
  </si>
  <si>
    <t>出荷した商品の№を入力。依頼書に反映されます。</t>
    <rPh sb="0" eb="2">
      <t>シュッカ</t>
    </rPh>
    <rPh sb="4" eb="6">
      <t>ショウヒン</t>
    </rPh>
    <rPh sb="9" eb="11">
      <t>ニュウリョク</t>
    </rPh>
    <rPh sb="12" eb="15">
      <t>イライショ</t>
    </rPh>
    <rPh sb="16" eb="18">
      <t>ハンエイ</t>
    </rPh>
    <phoneticPr fontId="1"/>
  </si>
  <si>
    <t>(ブランク可)</t>
    <rPh sb="5" eb="6">
      <t>カ</t>
    </rPh>
    <phoneticPr fontId="1"/>
  </si>
  <si>
    <t>←クリック下さい。</t>
    <rPh sb="5" eb="6">
      <t>クダ</t>
    </rPh>
    <phoneticPr fontId="1"/>
  </si>
  <si>
    <t>宛名</t>
    <rPh sb="0" eb="2">
      <t>アテナ</t>
    </rPh>
    <phoneticPr fontId="1"/>
  </si>
  <si>
    <t>出荷数量</t>
    <rPh sb="0" eb="2">
      <t>シュッカ</t>
    </rPh>
    <rPh sb="2" eb="4">
      <t>スウリョウ</t>
    </rPh>
    <phoneticPr fontId="1"/>
  </si>
  <si>
    <t>但し</t>
    <rPh sb="0" eb="1">
      <t>タダ</t>
    </rPh>
    <phoneticPr fontId="1"/>
  </si>
  <si>
    <t>色番号は備考へご記入下さい。</t>
    <rPh sb="0" eb="1">
      <t>イロ</t>
    </rPh>
    <rPh sb="1" eb="3">
      <t>バンゴウ</t>
    </rPh>
    <rPh sb="4" eb="6">
      <t>ビコウ</t>
    </rPh>
    <rPh sb="8" eb="10">
      <t>キニュウ</t>
    </rPh>
    <rPh sb="10" eb="11">
      <t>クダ</t>
    </rPh>
    <phoneticPr fontId="1"/>
  </si>
  <si>
    <t>防水材</t>
  </si>
  <si>
    <t>18 kg／</t>
  </si>
  <si>
    <t>st</t>
  </si>
  <si>
    <t>フラットスター　立面用</t>
    <rPh sb="8" eb="10">
      <t>リツメン</t>
    </rPh>
    <rPh sb="10" eb="11">
      <t>ヨウ</t>
    </rPh>
    <phoneticPr fontId="1"/>
  </si>
  <si>
    <t>副資材</t>
  </si>
  <si>
    <t>缶</t>
  </si>
  <si>
    <t>送信先メールアドレス</t>
    <rPh sb="0" eb="2">
      <t>ソウシン</t>
    </rPh>
    <rPh sb="2" eb="3">
      <t>サキ</t>
    </rPh>
    <phoneticPr fontId="1"/>
  </si>
  <si>
    <t>工事名称</t>
    <rPh sb="0" eb="2">
      <t>コウジ</t>
    </rPh>
    <rPh sb="2" eb="4">
      <t>メイショウ</t>
    </rPh>
    <phoneticPr fontId="1"/>
  </si>
  <si>
    <t>元請業者</t>
  </si>
  <si>
    <t>防水施工業者</t>
  </si>
  <si>
    <t>凄極膜用硬化促進剤</t>
    <rPh sb="0" eb="1">
      <t>スゴ</t>
    </rPh>
    <rPh sb="1" eb="2">
      <t>キワミ</t>
    </rPh>
    <rPh sb="2" eb="3">
      <t>マク</t>
    </rPh>
    <rPh sb="3" eb="4">
      <t>ヨウ</t>
    </rPh>
    <rPh sb="4" eb="6">
      <t>コウカ</t>
    </rPh>
    <rPh sb="6" eb="9">
      <t>ソクシンザイ</t>
    </rPh>
    <phoneticPr fontId="1"/>
  </si>
  <si>
    <t>プライマー</t>
  </si>
  <si>
    <t>17 kg／</t>
  </si>
  <si>
    <t>ミリオネートCB-30-Ⅲ</t>
  </si>
  <si>
    <t>ミリオネートCB-40</t>
  </si>
  <si>
    <t>16 kg／</t>
  </si>
  <si>
    <t>ミリオネートCB-50</t>
  </si>
  <si>
    <t>0.5 kg／</t>
  </si>
  <si>
    <t>ミリオネートMS-60</t>
  </si>
  <si>
    <t>ミリオネートMS-70</t>
  </si>
  <si>
    <t>HCプライマーNB</t>
  </si>
  <si>
    <t>8 kg／</t>
  </si>
  <si>
    <t>HCシールドプライマー</t>
  </si>
  <si>
    <t>HCプライマーLP</t>
  </si>
  <si>
    <t>HCプライマーLP　A液</t>
    <rPh sb="11" eb="12">
      <t>エキ</t>
    </rPh>
    <phoneticPr fontId="1"/>
  </si>
  <si>
    <t>4 kg／</t>
  </si>
  <si>
    <t>HCプライマーLP　B液</t>
    <rPh sb="11" eb="12">
      <t>エキ</t>
    </rPh>
    <phoneticPr fontId="1"/>
  </si>
  <si>
    <t>HCプライマーLP　粉体</t>
    <rPh sb="10" eb="12">
      <t>フンタイ</t>
    </rPh>
    <phoneticPr fontId="1"/>
  </si>
  <si>
    <t>HCプライマーEPO</t>
  </si>
  <si>
    <t>HCプライマーEPO21</t>
  </si>
  <si>
    <t>15 kg／</t>
  </si>
  <si>
    <t>HCプライマーSY</t>
  </si>
  <si>
    <t>28 kg／</t>
  </si>
  <si>
    <t>HCエコプルーフ</t>
  </si>
  <si>
    <t>HCエコプルーフ V</t>
  </si>
  <si>
    <t>HCエコプルーフET</t>
  </si>
  <si>
    <t>HCエコプルーフET V</t>
  </si>
  <si>
    <t>フラットスター</t>
  </si>
  <si>
    <t>凄極膜</t>
  </si>
  <si>
    <t>30 kg／</t>
  </si>
  <si>
    <t>凄極膜　立面用</t>
  </si>
  <si>
    <t>ﾐﾘｵﾈｰﾄC</t>
  </si>
  <si>
    <t>ﾐﾘｵﾈｰﾄC　立面用</t>
  </si>
  <si>
    <t>補強布</t>
  </si>
  <si>
    <t>ミリオクロスK</t>
  </si>
  <si>
    <t>50 m／</t>
  </si>
  <si>
    <t>巻</t>
  </si>
  <si>
    <t>ミリオクロスKN(幅10CM)　</t>
  </si>
  <si>
    <t>ミリオクロスKN(幅20CM)　</t>
  </si>
  <si>
    <t>ミリオクロスK(幅10CM)　</t>
  </si>
  <si>
    <t>ミリオクロスK(幅20CM)　</t>
  </si>
  <si>
    <t>ミリオクロスG</t>
  </si>
  <si>
    <t>100 m／</t>
  </si>
  <si>
    <t>MFボンド</t>
  </si>
  <si>
    <t>HCボンド</t>
  </si>
  <si>
    <t>10 kg／</t>
  </si>
  <si>
    <t>シート類</t>
  </si>
  <si>
    <t>MFシートマルチ</t>
  </si>
  <si>
    <t>15 m／</t>
  </si>
  <si>
    <t>MFテクノシートP</t>
  </si>
  <si>
    <t>60 ㎡／</t>
  </si>
  <si>
    <t>MFテクノシートB</t>
  </si>
  <si>
    <t>遮水シートSY</t>
    <rPh sb="0" eb="1">
      <t>サエギ</t>
    </rPh>
    <rPh sb="1" eb="2">
      <t>ミズ</t>
    </rPh>
    <phoneticPr fontId="1"/>
  </si>
  <si>
    <t>25 m／</t>
  </si>
  <si>
    <t>テープ類</t>
  </si>
  <si>
    <t>マルチテープクロス</t>
  </si>
  <si>
    <t>マルチテープ</t>
  </si>
  <si>
    <t>MFテープPM</t>
  </si>
  <si>
    <t>水切テープクロス</t>
  </si>
  <si>
    <t xml:space="preserve">絶縁テープN(幅50mm)        </t>
  </si>
  <si>
    <t>20 m／</t>
  </si>
  <si>
    <t xml:space="preserve">絶縁テープN(幅75mm)        </t>
  </si>
  <si>
    <t xml:space="preserve">絶縁テープN(幅100mm)        </t>
  </si>
  <si>
    <t xml:space="preserve">絶縁テープN(幅150mm)        </t>
  </si>
  <si>
    <t>HCアルミテープ</t>
  </si>
  <si>
    <t>イージーメジー</t>
  </si>
  <si>
    <t>ジョイントテープSY</t>
  </si>
  <si>
    <t>床材</t>
  </si>
  <si>
    <t>HCセルディ</t>
  </si>
  <si>
    <t>HCセルディ立面用</t>
  </si>
  <si>
    <t>HCパーク</t>
  </si>
  <si>
    <t>27 kg／</t>
  </si>
  <si>
    <t>HCグリップ</t>
  </si>
  <si>
    <t>硬化促進剤5</t>
  </si>
  <si>
    <t>0.2 kg／</t>
  </si>
  <si>
    <t>硬化促進剤6　　　</t>
  </si>
  <si>
    <t>1 kg／</t>
  </si>
  <si>
    <t>硬化促進剤7</t>
  </si>
  <si>
    <t>硬化促進剤8</t>
  </si>
  <si>
    <t>脱気筒C</t>
  </si>
  <si>
    <t>HCダレ止め剤</t>
  </si>
  <si>
    <t>増粘剤(キャボジール）</t>
  </si>
  <si>
    <t>5 kg／</t>
  </si>
  <si>
    <t>20 kg／</t>
  </si>
  <si>
    <t>仕上材</t>
  </si>
  <si>
    <t>HCエコトップ (グレー)</t>
  </si>
  <si>
    <t>14 kg／</t>
  </si>
  <si>
    <t>HCエコトップ 特注色</t>
    <rPh sb="8" eb="10">
      <t>トクチュウ</t>
    </rPh>
    <rPh sb="10" eb="11">
      <t>イロ</t>
    </rPh>
    <phoneticPr fontId="1"/>
  </si>
  <si>
    <t>HCエコトップゼロ (グレー)</t>
  </si>
  <si>
    <t>HCエコトップゼロ 特注色</t>
    <rPh sb="10" eb="12">
      <t>トクチュウ</t>
    </rPh>
    <rPh sb="12" eb="13">
      <t>イロ</t>
    </rPh>
    <phoneticPr fontId="1"/>
  </si>
  <si>
    <t>HCエコトップゼロSi (グレー)</t>
  </si>
  <si>
    <t>HCエコトップゼロSi 特注色</t>
    <rPh sb="12" eb="14">
      <t>トクチュウ</t>
    </rPh>
    <rPh sb="14" eb="15">
      <t>イロ</t>
    </rPh>
    <phoneticPr fontId="1"/>
  </si>
  <si>
    <t>HCエコトップゼロクール (Ｎ-70)</t>
  </si>
  <si>
    <t>HCエコトップゼロクール (42-70H)</t>
  </si>
  <si>
    <t>HCエコトップゼロクール (22-65C)</t>
  </si>
  <si>
    <t>HCエコトップゼロクール (Ｎ-55)</t>
  </si>
  <si>
    <t>HCエコトップゼロクールSi (Ｎ-70)</t>
  </si>
  <si>
    <t>HCエコトップゼロクールSi (42-70H)</t>
  </si>
  <si>
    <t>HCエコトップゼロクールSi (22-65C)</t>
  </si>
  <si>
    <t>HCエコトップシルバー</t>
  </si>
  <si>
    <t>12 kg／</t>
  </si>
  <si>
    <t>ミリオカラートップ</t>
  </si>
  <si>
    <t>ミリオステップトップコートE</t>
  </si>
  <si>
    <t>6 kg／</t>
  </si>
  <si>
    <t>ミリオネートクリーンカラー</t>
  </si>
  <si>
    <t>HCトップ20</t>
  </si>
  <si>
    <t>16.5 kg／</t>
  </si>
  <si>
    <t>ＨＣパークライン</t>
  </si>
  <si>
    <t>骨材</t>
  </si>
  <si>
    <t>トップフィラーFMⅡ</t>
  </si>
  <si>
    <t>0.42 kg／</t>
  </si>
  <si>
    <t>インセラゲイト1005</t>
  </si>
  <si>
    <t>25 kg／</t>
  </si>
  <si>
    <t>インセラゲイト2010</t>
  </si>
  <si>
    <t>キシロール</t>
  </si>
  <si>
    <t>HCトップシンナー</t>
  </si>
  <si>
    <t>ミリオステップトップコートＥシンナー</t>
  </si>
  <si>
    <t>16 ℓ／</t>
  </si>
  <si>
    <t>NSソルベント</t>
  </si>
  <si>
    <t>18 ℓ／</t>
  </si>
  <si>
    <t>MCH(メチルシクロヘキサン)</t>
  </si>
  <si>
    <t>HCスプレーPⅡ</t>
  </si>
  <si>
    <t>35 kg／</t>
  </si>
  <si>
    <t>382 kg／</t>
  </si>
  <si>
    <t>HCスプレーFⅡ</t>
  </si>
  <si>
    <t>34 kg／</t>
  </si>
  <si>
    <t>HCスプレーAU</t>
  </si>
  <si>
    <t>392 kg／</t>
  </si>
  <si>
    <t>HCスプレートナーグレー</t>
  </si>
  <si>
    <t>0.7 kg／</t>
  </si>
  <si>
    <t>HCスプレートナー</t>
  </si>
  <si>
    <t>オールアンカースティール　30㎜(Y-630)</t>
  </si>
  <si>
    <t>オールアンカースティール　40㎜(Y-640)</t>
  </si>
  <si>
    <t>オールアンカースティール　50㎜(Y-650)</t>
  </si>
  <si>
    <t>オールアンカースティール　60㎜(Y-660)</t>
  </si>
  <si>
    <t>CKゲルフィットロープ</t>
  </si>
  <si>
    <t>30 m／</t>
  </si>
  <si>
    <t>CPR-EP UC</t>
  </si>
  <si>
    <t>CPR-EP TC</t>
  </si>
  <si>
    <t>CPR-EP SNLF</t>
  </si>
  <si>
    <t>CPR-EP SNC</t>
  </si>
  <si>
    <t>CPR-EP SAF</t>
  </si>
  <si>
    <t>CPR-EP SAP</t>
  </si>
  <si>
    <t>CPR-EP SNB</t>
  </si>
  <si>
    <t>CPR-EP SNB　しごき塗り材</t>
  </si>
  <si>
    <t>ガラスクロス</t>
  </si>
  <si>
    <t>CPR-VE 509Pパテ</t>
  </si>
  <si>
    <t>CPR-VE FP-800</t>
  </si>
  <si>
    <t>16kg／</t>
  </si>
  <si>
    <t>CPR-VE 422B中塗り</t>
  </si>
  <si>
    <t>18kg／</t>
  </si>
  <si>
    <t>CPR-VE H1300</t>
  </si>
  <si>
    <t>15kg／</t>
  </si>
  <si>
    <t>CPR-VE H1300T</t>
  </si>
  <si>
    <t>CPR-VE NK 硬化剤</t>
  </si>
  <si>
    <t>1kg／</t>
  </si>
  <si>
    <t>CPR-VE NK 促進剤</t>
  </si>
  <si>
    <t>10kg／</t>
  </si>
  <si>
    <t>ガラスマット(G.S)ミミナシ</t>
  </si>
  <si>
    <t>64 m／</t>
  </si>
  <si>
    <t>ガラスマット(G.S)</t>
  </si>
  <si>
    <t>66.7 m／</t>
  </si>
  <si>
    <t>サーフェスマット(S.M)</t>
  </si>
  <si>
    <t>HCトップアクア (グレー)</t>
    <phoneticPr fontId="1"/>
  </si>
  <si>
    <t>出荷数量　商品一覧から入力をお願いいたします。</t>
    <rPh sb="0" eb="2">
      <t>シュッカ</t>
    </rPh>
    <rPh sb="2" eb="4">
      <t>スウリョウ</t>
    </rPh>
    <rPh sb="5" eb="7">
      <t>ショウヒン</t>
    </rPh>
    <rPh sb="7" eb="9">
      <t>イチラン</t>
    </rPh>
    <rPh sb="11" eb="13">
      <t>ニュウリョク</t>
    </rPh>
    <rPh sb="15" eb="16">
      <t>ネガ</t>
    </rPh>
    <phoneticPr fontId="1"/>
  </si>
  <si>
    <t>正午（12:00）までの受付：翌営業日にメール送信をいたします。</t>
    <rPh sb="23" eb="25">
      <t>ソウシン</t>
    </rPh>
    <phoneticPr fontId="1"/>
  </si>
  <si>
    <t>発行＋発送方法</t>
    <rPh sb="0" eb="2">
      <t>ハッコウ</t>
    </rPh>
    <rPh sb="3" eb="5">
      <t>ハッソウ</t>
    </rPh>
    <rPh sb="5" eb="7">
      <t>ホウホウ</t>
    </rPh>
    <phoneticPr fontId="1"/>
  </si>
  <si>
    <t>電子印 ＋ PDFメール送付</t>
  </si>
  <si>
    <t>※</t>
  </si>
  <si>
    <t>捺印の不要な書類（試験成績表、品質保証書、製品成分表、SDS等）につきましては、メール対応（PDF）のみになります。</t>
  </si>
  <si>
    <t>プルダウン式になっております。表記区分では、保証書に転載される表記が変更できます。</t>
    <phoneticPr fontId="8"/>
  </si>
  <si>
    <t>出荷証明書に転載される事項になりますので、必ず御記載ください。記入されると出荷証明書に転載され、セルの色が消えます。</t>
    <rPh sb="0" eb="2">
      <t>シュッカ</t>
    </rPh>
    <rPh sb="2" eb="5">
      <t>ショウメイショ</t>
    </rPh>
    <rPh sb="37" eb="39">
      <t>シュッカ</t>
    </rPh>
    <rPh sb="39" eb="42">
      <t>ショウメイショ</t>
    </rPh>
    <phoneticPr fontId="8"/>
  </si>
  <si>
    <t>証明書書宛先名*¹</t>
    <rPh sb="0" eb="3">
      <t>ショウメイショ</t>
    </rPh>
    <rPh sb="3" eb="4">
      <t>ショ</t>
    </rPh>
    <rPh sb="4" eb="6">
      <t>アテサキ</t>
    </rPh>
    <rPh sb="6" eb="7">
      <t>メイ</t>
    </rPh>
    <phoneticPr fontId="4"/>
  </si>
  <si>
    <t>*1　宛先記入時、代表者名・社名両方の記載の場合、上段に社名・下段に個人名を入力下さい。</t>
    <phoneticPr fontId="1"/>
  </si>
  <si>
    <r>
      <t>社名・個人名どちらかのみ記載の場合下段に</t>
    </r>
    <r>
      <rPr>
        <sz val="10.5"/>
        <color rgb="FFFF0000"/>
        <rFont val="Meiryo UI"/>
        <family val="3"/>
        <charset val="128"/>
      </rPr>
      <t>敬称を含めて入力下さい。</t>
    </r>
    <r>
      <rPr>
        <sz val="10.5"/>
        <rFont val="Meiryo UI"/>
        <family val="3"/>
        <charset val="128"/>
      </rPr>
      <t>（ブランク可）</t>
    </r>
    <rPh sb="17" eb="18">
      <t>シタ</t>
    </rPh>
    <rPh sb="20" eb="22">
      <t>ケイショウ</t>
    </rPh>
    <rPh sb="23" eb="24">
      <t>フク</t>
    </rPh>
    <rPh sb="26" eb="28">
      <t>ニュウリョク</t>
    </rPh>
    <rPh sb="28" eb="29">
      <t>クダ</t>
    </rPh>
    <rPh sb="37" eb="38">
      <t>カ</t>
    </rPh>
    <phoneticPr fontId="1"/>
  </si>
  <si>
    <r>
      <t>書類送付先：</t>
    </r>
    <r>
      <rPr>
        <b/>
        <sz val="10.5"/>
        <color rgb="FFFF0000"/>
        <rFont val="Meiryo UI"/>
        <family val="3"/>
        <charset val="128"/>
      </rPr>
      <t>※ご注意　当日中の対応ができかねますことをご了承ください。</t>
    </r>
    <rPh sb="0" eb="2">
      <t>ショルイ</t>
    </rPh>
    <rPh sb="2" eb="5">
      <t>ソウフサキ</t>
    </rPh>
    <phoneticPr fontId="1"/>
  </si>
  <si>
    <t>↓　この番号のみをB列にご記入下さい。</t>
    <rPh sb="4" eb="6">
      <t>バンゴウ</t>
    </rPh>
    <rPh sb="10" eb="11">
      <t>レツ</t>
    </rPh>
    <rPh sb="13" eb="16">
      <t>キニュウクダ</t>
    </rPh>
    <phoneticPr fontId="1"/>
  </si>
  <si>
    <t>ミリオネートCB-30</t>
    <phoneticPr fontId="1"/>
  </si>
  <si>
    <t>ミリオネートMS-60</t>
    <phoneticPr fontId="1"/>
  </si>
  <si>
    <t>DOP</t>
    <phoneticPr fontId="1"/>
  </si>
  <si>
    <t>缶</t>
    <phoneticPr fontId="1"/>
  </si>
  <si>
    <t>18 kg／</t>
    <phoneticPr fontId="1"/>
  </si>
  <si>
    <t>個</t>
    <rPh sb="0" eb="1">
      <t>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</si>
  <si>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</si>
  <si>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</si>
  <si>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</si>
  <si>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</si>
  <si>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HCエコトップクール (Ｎ-70)</t>
    <phoneticPr fontId="1"/>
  </si>
  <si>
    <t>HCエコトップ (Ｎ-70)</t>
    <phoneticPr fontId="1"/>
  </si>
  <si>
    <t>HCエコトップ (グリーン)</t>
    <phoneticPr fontId="1"/>
  </si>
  <si>
    <t>HCエコトップゼロSi (Ｎ-70)</t>
    <phoneticPr fontId="1"/>
  </si>
  <si>
    <t>HCエコトップゼロ (Ｎ-70)</t>
    <phoneticPr fontId="1"/>
  </si>
  <si>
    <t>HCエコトップゼロSi (グリーン)</t>
    <phoneticPr fontId="1"/>
  </si>
  <si>
    <t>HCエコトップゼロ(グリーン)</t>
    <phoneticPr fontId="1"/>
  </si>
  <si>
    <t>HCトップアクア 特注色</t>
    <rPh sb="9" eb="11">
      <t>トクチュウ</t>
    </rPh>
    <rPh sb="11" eb="12">
      <t>ショク</t>
    </rPh>
    <phoneticPr fontId="1"/>
  </si>
  <si>
    <t>(   /  分再発行)</t>
    <rPh sb="7" eb="8">
      <t>ブン</t>
    </rPh>
    <rPh sb="8" eb="11">
      <t>サイハッコウ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</si>
</sst>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F800]dddd\,\ mmmm\ dd\,\ yyyy"/>
    <numFmt numFmtId="178" formatCode="yyyy&quot;年&quot;m&quot;月&quot;d&quot;日&quot;;@"/>
  </numFmts>
  <fonts count="2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name val="Yu Gothic UI"/>
      <family val="3"/>
      <charset val="128"/>
    </font>
    <font>
      <u/>
      <sz val="10"/>
      <color theme="10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.5"/>
      <name val="Meiryo UI"/>
      <family val="3"/>
      <charset val="128"/>
    </font>
    <font>
      <sz val="10.5"/>
      <color theme="0"/>
      <name val="Meiryo UI"/>
      <family val="3"/>
      <charset val="128"/>
    </font>
    <font>
      <b/>
      <sz val="10.5"/>
      <name val="Meiryo UI"/>
      <family val="3"/>
      <charset val="128"/>
    </font>
    <font>
      <b/>
      <sz val="14"/>
      <name val="Meiryo UI"/>
      <family val="3"/>
      <charset val="128"/>
    </font>
    <font>
      <b/>
      <sz val="10.5"/>
      <color theme="0"/>
      <name val="Meiryo UI"/>
      <family val="3"/>
      <charset val="128"/>
    </font>
    <font>
      <sz val="10"/>
      <name val="Meiryo UI"/>
      <family val="3"/>
      <charset val="128"/>
    </font>
    <font>
      <sz val="10.5"/>
      <color theme="1"/>
      <name val="Meiryo UI"/>
      <family val="3"/>
      <charset val="128"/>
    </font>
    <font>
      <sz val="14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u/>
      <sz val="12"/>
      <color theme="1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0.5"/>
      <color rgb="FF0070C0"/>
      <name val="Meiryo UI"/>
      <family val="3"/>
      <charset val="128"/>
    </font>
    <font>
      <u/>
      <sz val="10"/>
      <color theme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82">
    <xf numFmtId="0" fontId="0" fillId="0" borderId="0" xfId="0">
      <alignment vertical="center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9" fillId="0" borderId="10" xfId="0" applyFont="1" applyBorder="1" applyProtection="1">
      <alignment vertical="center"/>
      <protection hidden="1"/>
    </xf>
    <xf numFmtId="0" fontId="12" fillId="0" borderId="10" xfId="0" applyFont="1" applyBorder="1" applyProtection="1">
      <alignment vertical="center"/>
      <protection hidden="1"/>
    </xf>
    <xf numFmtId="0" fontId="11" fillId="0" borderId="10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176" fontId="9" fillId="0" borderId="0" xfId="0" applyNumberFormat="1" applyFont="1" applyProtection="1">
      <alignment vertical="center"/>
      <protection hidden="1"/>
    </xf>
    <xf numFmtId="0" fontId="9" fillId="0" borderId="0" xfId="0" applyFont="1" applyAlignment="1" applyProtection="1">
      <alignment horizontal="right"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176" fontId="9" fillId="0" borderId="0" xfId="0" applyNumberFormat="1" applyFont="1" applyAlignment="1" applyProtection="1">
      <alignment vertical="center" shrinkToFit="1"/>
      <protection hidden="1"/>
    </xf>
    <xf numFmtId="0" fontId="14" fillId="0" borderId="0" xfId="0" applyFont="1" applyProtection="1">
      <alignment vertical="center"/>
      <protection hidden="1"/>
    </xf>
    <xf numFmtId="0" fontId="9" fillId="0" borderId="4" xfId="0" applyFont="1" applyBorder="1" applyProtection="1">
      <alignment vertical="center"/>
      <protection hidden="1"/>
    </xf>
    <xf numFmtId="0" fontId="9" fillId="0" borderId="5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177" fontId="9" fillId="0" borderId="0" xfId="0" applyNumberFormat="1" applyFo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Continuous" vertical="center"/>
      <protection hidden="1"/>
    </xf>
    <xf numFmtId="0" fontId="9" fillId="0" borderId="2" xfId="0" applyFont="1" applyBorder="1" applyAlignment="1" applyProtection="1">
      <alignment horizontal="centerContinuous" vertical="center"/>
      <protection hidden="1"/>
    </xf>
    <xf numFmtId="0" fontId="9" fillId="0" borderId="3" xfId="0" applyFont="1" applyBorder="1" applyAlignment="1" applyProtection="1">
      <alignment horizontal="centerContinuous" vertical="center"/>
      <protection hidden="1"/>
    </xf>
    <xf numFmtId="0" fontId="17" fillId="0" borderId="5" xfId="0" applyFont="1" applyBorder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distributed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9" fillId="0" borderId="0" xfId="0" applyFont="1" applyProtection="1">
      <alignment vertical="center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vertical="center" shrinkToFit="1"/>
      <protection hidden="1"/>
    </xf>
    <xf numFmtId="0" fontId="10" fillId="0" borderId="12" xfId="0" applyFont="1" applyBorder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hidden="1"/>
    </xf>
    <xf numFmtId="0" fontId="9" fillId="0" borderId="13" xfId="0" applyFont="1" applyBorder="1" applyAlignment="1" applyProtection="1">
      <alignment horizontal="right" vertical="center"/>
      <protection hidden="1"/>
    </xf>
    <xf numFmtId="0" fontId="9" fillId="0" borderId="13" xfId="0" applyFont="1" applyBorder="1" applyAlignment="1" applyProtection="1">
      <alignment horizontal="left" vertical="center"/>
      <protection hidden="1"/>
    </xf>
    <xf numFmtId="0" fontId="9" fillId="0" borderId="3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9" fillId="0" borderId="13" xfId="0" applyFont="1" applyBorder="1" applyAlignment="1" applyProtection="1">
      <alignment horizontal="right" vertical="center" shrinkToFit="1"/>
      <protection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right" vertical="center" shrinkToFit="1"/>
      <protection hidden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vertical="center" shrinkToFit="1"/>
    </xf>
    <xf numFmtId="0" fontId="7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22" fillId="0" borderId="0" xfId="3" applyFont="1">
      <alignment vertical="center"/>
    </xf>
    <xf numFmtId="0" fontId="15" fillId="0" borderId="0" xfId="3" applyFont="1">
      <alignment vertical="center"/>
    </xf>
    <xf numFmtId="0" fontId="7" fillId="0" borderId="0" xfId="3" applyFont="1" applyAlignment="1">
      <alignment horizontal="right" vertical="center"/>
    </xf>
    <xf numFmtId="0" fontId="23" fillId="0" borderId="0" xfId="3" applyFont="1">
      <alignment vertical="center"/>
    </xf>
    <xf numFmtId="0" fontId="24" fillId="0" borderId="0" xfId="0" applyFo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2" applyFont="1" applyProtection="1">
      <alignment vertical="center"/>
    </xf>
    <xf numFmtId="0" fontId="5" fillId="0" borderId="0" xfId="2" applyProtection="1">
      <alignment vertical="center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>
      <alignment horizontal="center" vertical="center" shrinkToFit="1"/>
    </xf>
    <xf numFmtId="0" fontId="9" fillId="6" borderId="2" xfId="0" applyFont="1" applyFill="1" applyBorder="1" applyAlignment="1" applyProtection="1">
      <alignment horizontal="center" vertical="center"/>
      <protection hidden="1"/>
    </xf>
    <xf numFmtId="0" fontId="11" fillId="0" borderId="10" xfId="0" applyFont="1" applyBorder="1" applyProtection="1">
      <alignment vertical="center"/>
      <protection locked="0"/>
    </xf>
    <xf numFmtId="0" fontId="7" fillId="4" borderId="0" xfId="3" applyFont="1" applyFill="1" applyAlignment="1">
      <alignment horizontal="center" vertical="center"/>
    </xf>
    <xf numFmtId="0" fontId="7" fillId="0" borderId="0" xfId="3" applyFont="1" applyAlignment="1">
      <alignment horizontal="left" vertical="center" shrinkToFit="1"/>
    </xf>
    <xf numFmtId="0" fontId="11" fillId="5" borderId="8" xfId="0" applyFont="1" applyFill="1" applyBorder="1" applyAlignment="1" applyProtection="1">
      <alignment horizontal="distributed" vertical="distributed" indent="1"/>
      <protection locked="0" hidden="1"/>
    </xf>
    <xf numFmtId="0" fontId="11" fillId="5" borderId="5" xfId="0" applyFont="1" applyFill="1" applyBorder="1" applyAlignment="1" applyProtection="1">
      <alignment horizontal="distributed" vertical="distributed" indent="1"/>
      <protection locked="0" hidden="1"/>
    </xf>
    <xf numFmtId="0" fontId="11" fillId="5" borderId="9" xfId="0" applyFont="1" applyFill="1" applyBorder="1" applyAlignment="1" applyProtection="1">
      <alignment horizontal="distributed" vertical="distributed" indent="1"/>
      <protection locked="0" hidden="1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shrinkToFit="1"/>
      <protection locked="0" hidden="1"/>
    </xf>
    <xf numFmtId="0" fontId="9" fillId="0" borderId="2" xfId="0" applyFont="1" applyBorder="1" applyAlignment="1" applyProtection="1">
      <alignment horizontal="left" vertical="center" shrinkToFit="1"/>
      <protection locked="0" hidden="1"/>
    </xf>
    <xf numFmtId="0" fontId="9" fillId="0" borderId="3" xfId="0" applyFont="1" applyBorder="1" applyAlignment="1" applyProtection="1">
      <alignment horizontal="left" vertical="center" shrinkToFit="1"/>
      <protection locked="0" hidden="1"/>
    </xf>
    <xf numFmtId="0" fontId="9" fillId="0" borderId="1" xfId="0" quotePrefix="1" applyFont="1" applyBorder="1" applyAlignment="1" applyProtection="1">
      <alignment horizontal="right" vertical="center" shrinkToFit="1"/>
      <protection locked="0"/>
    </xf>
    <xf numFmtId="0" fontId="9" fillId="0" borderId="2" xfId="0" quotePrefix="1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right" vertical="center" shrinkToFit="1"/>
      <protection hidden="1"/>
    </xf>
    <xf numFmtId="0" fontId="18" fillId="0" borderId="4" xfId="2" applyFont="1" applyBorder="1" applyAlignment="1" applyProtection="1">
      <alignment horizontal="left" vertical="center" shrinkToFit="1"/>
      <protection locked="0" hidden="1"/>
    </xf>
    <xf numFmtId="0" fontId="7" fillId="3" borderId="0" xfId="3" applyFont="1" applyFill="1" applyAlignment="1">
      <alignment horizontal="center" vertical="center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15" fillId="0" borderId="32" xfId="3" applyFont="1" applyBorder="1" applyAlignment="1">
      <alignment horizontal="center" vertical="center" shrinkToFit="1"/>
    </xf>
    <xf numFmtId="0" fontId="15" fillId="0" borderId="33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5" fillId="0" borderId="39" xfId="3" applyFont="1" applyBorder="1" applyAlignment="1">
      <alignment horizontal="left" vertical="center" shrinkToFit="1"/>
    </xf>
    <xf numFmtId="0" fontId="15" fillId="0" borderId="33" xfId="3" applyFont="1" applyBorder="1" applyAlignment="1">
      <alignment horizontal="left" vertical="center" shrinkToFit="1"/>
    </xf>
    <xf numFmtId="0" fontId="15" fillId="0" borderId="34" xfId="3" applyFont="1" applyBorder="1" applyAlignment="1">
      <alignment horizontal="left" vertical="center" shrinkToFit="1"/>
    </xf>
    <xf numFmtId="0" fontId="9" fillId="0" borderId="15" xfId="3" applyFont="1" applyBorder="1" applyAlignment="1">
      <alignment horizontal="center" vertical="center" shrinkToFit="1"/>
    </xf>
    <xf numFmtId="0" fontId="9" fillId="0" borderId="16" xfId="3" applyFont="1" applyBorder="1" applyAlignment="1">
      <alignment horizontal="center" vertical="center" shrinkToFit="1"/>
    </xf>
    <xf numFmtId="0" fontId="9" fillId="0" borderId="17" xfId="3" applyFont="1" applyBorder="1" applyAlignment="1">
      <alignment horizontal="center" vertical="center" shrinkToFit="1"/>
    </xf>
    <xf numFmtId="0" fontId="9" fillId="0" borderId="18" xfId="3" applyFont="1" applyBorder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20" xfId="3" applyFont="1" applyBorder="1" applyAlignment="1">
      <alignment horizontal="center" vertical="center" shrinkToFit="1"/>
    </xf>
    <xf numFmtId="0" fontId="9" fillId="0" borderId="15" xfId="2" applyFont="1" applyBorder="1" applyAlignment="1" applyProtection="1">
      <alignment horizontal="left" vertical="center" shrinkToFit="1"/>
      <protection locked="0"/>
    </xf>
    <xf numFmtId="0" fontId="9" fillId="0" borderId="16" xfId="2" applyFont="1" applyBorder="1" applyAlignment="1" applyProtection="1">
      <alignment horizontal="left" vertical="center" shrinkToFit="1"/>
      <protection locked="0"/>
    </xf>
    <xf numFmtId="0" fontId="9" fillId="0" borderId="17" xfId="2" applyFont="1" applyBorder="1" applyAlignment="1" applyProtection="1">
      <alignment horizontal="left" vertical="center" shrinkToFit="1"/>
      <protection locked="0"/>
    </xf>
    <xf numFmtId="0" fontId="9" fillId="0" borderId="21" xfId="3" applyFont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9" fillId="0" borderId="22" xfId="3" applyFont="1" applyBorder="1" applyAlignment="1">
      <alignment horizontal="center" vertical="center" shrinkToFit="1"/>
    </xf>
    <xf numFmtId="0" fontId="15" fillId="0" borderId="23" xfId="3" applyFont="1" applyBorder="1" applyAlignment="1" applyProtection="1">
      <alignment horizontal="left" vertical="center" shrinkToFit="1"/>
      <protection locked="0"/>
    </xf>
    <xf numFmtId="0" fontId="15" fillId="0" borderId="2" xfId="3" applyFont="1" applyBorder="1" applyAlignment="1" applyProtection="1">
      <alignment horizontal="left" vertical="center" shrinkToFit="1"/>
      <protection locked="0"/>
    </xf>
    <xf numFmtId="0" fontId="15" fillId="0" borderId="24" xfId="3" applyFont="1" applyBorder="1" applyAlignment="1" applyProtection="1">
      <alignment horizontal="left" vertical="center" shrinkToFit="1"/>
      <protection locked="0"/>
    </xf>
    <xf numFmtId="31" fontId="15" fillId="0" borderId="23" xfId="3" applyNumberFormat="1" applyFont="1" applyBorder="1" applyAlignment="1" applyProtection="1">
      <alignment horizontal="left" vertical="distributed" shrinkToFit="1"/>
      <protection locked="0"/>
    </xf>
    <xf numFmtId="31" fontId="15" fillId="0" borderId="2" xfId="3" applyNumberFormat="1" applyFont="1" applyBorder="1" applyAlignment="1" applyProtection="1">
      <alignment horizontal="left" vertical="distributed" shrinkToFit="1"/>
      <protection locked="0"/>
    </xf>
    <xf numFmtId="31" fontId="15" fillId="0" borderId="24" xfId="3" applyNumberFormat="1" applyFont="1" applyBorder="1" applyAlignment="1" applyProtection="1">
      <alignment horizontal="left" vertical="distributed" shrinkToFit="1"/>
      <protection locked="0"/>
    </xf>
    <xf numFmtId="0" fontId="9" fillId="0" borderId="30" xfId="3" applyFont="1" applyBorder="1" applyAlignment="1">
      <alignment horizontal="center" vertical="distributed" shrinkToFit="1"/>
    </xf>
    <xf numFmtId="0" fontId="9" fillId="0" borderId="0" xfId="3" applyFont="1" applyAlignment="1">
      <alignment horizontal="center" vertical="distributed" shrinkToFit="1"/>
    </xf>
    <xf numFmtId="0" fontId="9" fillId="0" borderId="31" xfId="3" applyFont="1" applyBorder="1" applyAlignment="1">
      <alignment horizontal="center" vertical="distributed" shrinkToFit="1"/>
    </xf>
    <xf numFmtId="0" fontId="9" fillId="0" borderId="25" xfId="3" applyFont="1" applyBorder="1" applyAlignment="1">
      <alignment horizontal="center" vertical="distributed" shrinkToFit="1"/>
    </xf>
    <xf numFmtId="0" fontId="9" fillId="0" borderId="26" xfId="3" applyFont="1" applyBorder="1" applyAlignment="1">
      <alignment horizontal="center" vertical="distributed" shrinkToFit="1"/>
    </xf>
    <xf numFmtId="0" fontId="9" fillId="0" borderId="27" xfId="3" applyFont="1" applyBorder="1" applyAlignment="1">
      <alignment horizontal="center" vertical="distributed" shrinkToFit="1"/>
    </xf>
    <xf numFmtId="0" fontId="15" fillId="0" borderId="15" xfId="3" applyFont="1" applyBorder="1" applyAlignment="1" applyProtection="1">
      <alignment horizontal="left" vertical="center" shrinkToFit="1"/>
      <protection locked="0"/>
    </xf>
    <xf numFmtId="0" fontId="15" fillId="0" borderId="16" xfId="3" applyFont="1" applyBorder="1" applyAlignment="1" applyProtection="1">
      <alignment horizontal="left" vertical="center" shrinkToFit="1"/>
      <protection locked="0"/>
    </xf>
    <xf numFmtId="0" fontId="15" fillId="0" borderId="17" xfId="3" applyFont="1" applyBorder="1" applyAlignment="1" applyProtection="1">
      <alignment horizontal="left" vertical="center" shrinkToFit="1"/>
      <protection locked="0"/>
    </xf>
    <xf numFmtId="0" fontId="15" fillId="0" borderId="37" xfId="3" applyFont="1" applyBorder="1" applyAlignment="1" applyProtection="1">
      <alignment horizontal="left" vertical="center" shrinkToFit="1"/>
      <protection locked="0"/>
    </xf>
    <xf numFmtId="0" fontId="15" fillId="0" borderId="28" xfId="3" applyFont="1" applyBorder="1" applyAlignment="1" applyProtection="1">
      <alignment horizontal="left" vertical="center" shrinkToFit="1"/>
      <protection locked="0"/>
    </xf>
    <xf numFmtId="0" fontId="15" fillId="0" borderId="29" xfId="3" applyFont="1" applyBorder="1" applyAlignment="1" applyProtection="1">
      <alignment horizontal="left" vertical="center" shrinkToFit="1"/>
      <protection locked="0"/>
    </xf>
    <xf numFmtId="0" fontId="9" fillId="0" borderId="33" xfId="3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9" fillId="0" borderId="35" xfId="3" applyFont="1" applyBorder="1" applyAlignment="1">
      <alignment horizontal="center" vertical="distributed" shrinkToFit="1"/>
    </xf>
    <xf numFmtId="0" fontId="9" fillId="0" borderId="5" xfId="3" applyFont="1" applyBorder="1" applyAlignment="1">
      <alignment horizontal="center" vertical="distributed" shrinkToFit="1"/>
    </xf>
    <xf numFmtId="0" fontId="9" fillId="0" borderId="36" xfId="3" applyFont="1" applyBorder="1" applyAlignment="1">
      <alignment horizontal="center" vertical="distributed" shrinkToFit="1"/>
    </xf>
    <xf numFmtId="31" fontId="17" fillId="0" borderId="23" xfId="3" applyNumberFormat="1" applyFont="1" applyBorder="1" applyAlignment="1">
      <alignment horizontal="left" vertical="distributed" shrinkToFit="1"/>
    </xf>
    <xf numFmtId="31" fontId="17" fillId="0" borderId="2" xfId="3" applyNumberFormat="1" applyFont="1" applyBorder="1" applyAlignment="1">
      <alignment horizontal="left" vertical="distributed" shrinkToFit="1"/>
    </xf>
    <xf numFmtId="31" fontId="17" fillId="0" borderId="24" xfId="3" applyNumberFormat="1" applyFont="1" applyBorder="1" applyAlignment="1">
      <alignment horizontal="left" vertical="distributed" shrinkToFit="1"/>
    </xf>
    <xf numFmtId="0" fontId="9" fillId="0" borderId="1" xfId="0" applyFont="1" applyBorder="1" applyAlignment="1" applyProtection="1">
      <alignment horizontal="right" vertical="center" shrinkToFit="1"/>
      <protection hidden="1"/>
    </xf>
    <xf numFmtId="0" fontId="9" fillId="0" borderId="1" xfId="0" quotePrefix="1" applyFont="1" applyBorder="1" applyAlignment="1" applyProtection="1">
      <alignment horizontal="right" vertical="center" shrinkToFit="1"/>
      <protection hidden="1"/>
    </xf>
    <xf numFmtId="0" fontId="9" fillId="0" borderId="2" xfId="0" quotePrefix="1" applyFont="1" applyBorder="1" applyAlignment="1" applyProtection="1">
      <alignment horizontal="right" vertical="center" shrinkToFi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" xfId="0" quotePrefix="1" applyFont="1" applyBorder="1" applyAlignment="1" applyProtection="1">
      <alignment horizontal="left" vertical="center" shrinkToFit="1"/>
      <protection locked="0" hidden="1"/>
    </xf>
    <xf numFmtId="178" fontId="9" fillId="0" borderId="1" xfId="0" quotePrefix="1" applyNumberFormat="1" applyFont="1" applyBorder="1" applyAlignment="1" applyProtection="1">
      <alignment horizontal="left" vertical="center"/>
      <protection locked="0"/>
    </xf>
    <xf numFmtId="178" fontId="9" fillId="0" borderId="2" xfId="0" quotePrefix="1" applyNumberFormat="1" applyFont="1" applyBorder="1" applyAlignment="1" applyProtection="1">
      <alignment horizontal="left" vertical="center"/>
      <protection locked="0"/>
    </xf>
    <xf numFmtId="178" fontId="9" fillId="0" borderId="3" xfId="0" quotePrefix="1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distributed" vertical="distributed" indent="1"/>
      <protection hidden="1"/>
    </xf>
    <xf numFmtId="0" fontId="9" fillId="0" borderId="2" xfId="0" applyFont="1" applyBorder="1" applyAlignment="1" applyProtection="1">
      <alignment horizontal="distributed" vertical="distributed" indent="1"/>
      <protection hidden="1"/>
    </xf>
    <xf numFmtId="0" fontId="9" fillId="0" borderId="3" xfId="0" applyFont="1" applyBorder="1" applyAlignment="1" applyProtection="1">
      <alignment horizontal="distributed" vertical="distributed" indent="1"/>
      <protection hidden="1"/>
    </xf>
    <xf numFmtId="0" fontId="11" fillId="0" borderId="8" xfId="0" applyFont="1" applyBorder="1" applyAlignment="1" applyProtection="1">
      <alignment horizontal="center" vertical="distributed"/>
      <protection hidden="1"/>
    </xf>
    <xf numFmtId="0" fontId="11" fillId="0" borderId="5" xfId="0" applyFont="1" applyBorder="1" applyAlignment="1" applyProtection="1">
      <alignment horizontal="center" vertical="distributed"/>
      <protection hidden="1"/>
    </xf>
    <xf numFmtId="0" fontId="11" fillId="0" borderId="9" xfId="0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0" fontId="11" fillId="0" borderId="4" xfId="0" applyFont="1" applyBorder="1" applyAlignment="1" applyProtection="1">
      <alignment horizontal="center" vertical="distributed"/>
      <protection hidden="1"/>
    </xf>
    <xf numFmtId="0" fontId="11" fillId="0" borderId="7" xfId="0" applyFont="1" applyBorder="1" applyAlignment="1" applyProtection="1">
      <alignment horizontal="center" vertical="distributed"/>
      <protection hidden="1"/>
    </xf>
    <xf numFmtId="0" fontId="9" fillId="0" borderId="5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9" fillId="0" borderId="4" xfId="1" applyFont="1" applyBorder="1" applyAlignment="1" applyProtection="1">
      <alignment horizontal="left" vertical="center"/>
      <protection hidden="1"/>
    </xf>
    <xf numFmtId="0" fontId="9" fillId="0" borderId="2" xfId="1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distributed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15" fillId="0" borderId="0" xfId="0" applyFont="1" applyAlignment="1">
      <alignment horizontal="left" vertical="center" shrinkToFit="1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center" vertical="distributed"/>
      <protection hidden="1"/>
    </xf>
    <xf numFmtId="0" fontId="9" fillId="0" borderId="6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9" fillId="0" borderId="7" xfId="0" applyFont="1" applyBorder="1" applyAlignment="1" applyProtection="1">
      <alignment horizontal="left" vertical="center" shrinkToFit="1"/>
      <protection hidden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 applyProtection="1">
      <alignment horizontal="distributed" vertical="distributed" indent="1"/>
      <protection locked="0" hidden="1"/>
    </xf>
    <xf numFmtId="0" fontId="11" fillId="5" borderId="2" xfId="0" applyFont="1" applyFill="1" applyBorder="1" applyAlignment="1" applyProtection="1">
      <alignment horizontal="distributed" vertical="distributed" indent="1"/>
      <protection locked="0" hidden="1"/>
    </xf>
    <xf numFmtId="0" fontId="11" fillId="5" borderId="3" xfId="0" applyFont="1" applyFill="1" applyBorder="1" applyAlignment="1" applyProtection="1">
      <alignment horizontal="distributed" vertical="distributed" indent="1"/>
      <protection locked="0" hidden="1"/>
    </xf>
    <xf numFmtId="0" fontId="9" fillId="0" borderId="0" xfId="0" applyFont="1" applyAlignment="1" applyProtection="1">
      <alignment horizontal="left" vertical="center"/>
      <protection hidden="1"/>
    </xf>
    <xf numFmtId="178" fontId="9" fillId="0" borderId="0" xfId="0" applyNumberFormat="1" applyFont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left" vertical="center" shrinkToFit="1"/>
      <protection hidden="1"/>
    </xf>
    <xf numFmtId="0" fontId="16" fillId="0" borderId="5" xfId="0" applyFont="1" applyBorder="1" applyAlignment="1" applyProtection="1">
      <alignment horizontal="left" vertical="center" shrinkToFit="1"/>
      <protection hidden="1"/>
    </xf>
    <xf numFmtId="0" fontId="16" fillId="0" borderId="9" xfId="0" applyFont="1" applyBorder="1" applyAlignment="1" applyProtection="1">
      <alignment horizontal="left" vertical="center" shrinkToFit="1"/>
      <protection hidden="1"/>
    </xf>
    <xf numFmtId="0" fontId="20" fillId="0" borderId="26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right" vertical="center" shrinkToFit="1"/>
      <protection locked="0" hidden="1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right" vertical="center" shrinkToFit="1"/>
      <protection hidden="1"/>
    </xf>
  </cellXfs>
  <cellStyles count="4">
    <cellStyle name="ハイパーリンク" xfId="2" builtinId="8"/>
    <cellStyle name="標準" xfId="0" builtinId="0"/>
    <cellStyle name="標準 2" xfId="1" xr:uid="{00000000-0005-0000-0000-000001000000}"/>
    <cellStyle name="標準 3" xfId="3" xr:uid="{F6A63143-ABFC-4145-B9A7-1DB36DFE1FA0}"/>
  </cellStyles>
  <dxfs count="1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righ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Meiryo UI"/>
        <family val="3"/>
        <charset val="128"/>
        <scheme val="none"/>
      </font>
      <border diagonalUp="0" diagonalDown="0">
        <left/>
        <right style="thin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Meiryo UI"/>
        <family val="3"/>
        <charset val="128"/>
        <scheme val="none"/>
      </font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CCFF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3</xdr:row>
          <xdr:rowOff>0</xdr:rowOff>
        </xdr:from>
        <xdr:to>
          <xdr:col>2</xdr:col>
          <xdr:colOff>107950</xdr:colOff>
          <xdr:row>4</xdr:row>
          <xdr:rowOff>101600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6</xdr:col>
          <xdr:colOff>82550</xdr:colOff>
          <xdr:row>4</xdr:row>
          <xdr:rowOff>101600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28</xdr:col>
      <xdr:colOff>198120</xdr:colOff>
      <xdr:row>0</xdr:row>
      <xdr:rowOff>68580</xdr:rowOff>
    </xdr:from>
    <xdr:to>
      <xdr:col>37</xdr:col>
      <xdr:colOff>121920</xdr:colOff>
      <xdr:row>4</xdr:row>
      <xdr:rowOff>213360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34A979-9BF9-2786-D4ED-885E1324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3053" y="68580"/>
          <a:ext cx="2133600" cy="1126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22426-43A0-4CBA-8D0F-49B1B3FD7616}" name="テーブル1" displayName="テーブル1" ref="I3:M160" totalsRowShown="0" headerRowDxfId="16" dataDxfId="14" headerRowBorderDxfId="15" tableBorderDxfId="13" totalsRowBorderDxfId="12">
  <autoFilter ref="I3:M160" xr:uid="{91D22426-43A0-4CBA-8D0F-49B1B3FD7616}"/>
  <tableColumns count="5">
    <tableColumn id="1" xr3:uid="{24F64A3B-B392-49D8-B1FC-AB12010C83EF}" name="№" dataDxfId="11">
      <calculatedColumnFormula>ROW()-3</calculatedColumnFormula>
    </tableColumn>
    <tableColumn id="2" xr3:uid="{620C1A6C-8A21-42D3-9794-CABC9A38766C}" name="材料名" dataDxfId="10"/>
    <tableColumn id="3" xr3:uid="{6F88BF3F-5685-463D-9DA2-EA914B7A1872}" name="商品名" dataDxfId="9"/>
    <tableColumn id="4" xr3:uid="{627DF48C-2518-42C4-91CD-872C1D06B664}" name="荷姿" dataDxfId="8"/>
    <tableColumn id="5" xr3:uid="{3F7FA391-E6ED-4558-AF16-4C494515F909}" name="単位" dataDxfId="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5"/>
  <sheetViews>
    <sheetView showGridLines="0" showZeros="0" tabSelected="1" zoomScale="90" zoomScaleNormal="90" zoomScaleSheetLayoutView="100" workbookViewId="0">
      <selection activeCell="K4" sqref="K4"/>
    </sheetView>
  </sheetViews>
  <sheetFormatPr defaultColWidth="2.9140625" defaultRowHeight="19.25" customHeight="1" x14ac:dyDescent="0.3"/>
  <cols>
    <col min="1" max="16384" width="2.9140625" style="12"/>
  </cols>
  <sheetData>
    <row r="1" spans="1:59" s="1" customFormat="1" ht="19.25" customHeight="1" x14ac:dyDescent="0.3">
      <c r="B1" s="83"/>
      <c r="C1" s="83"/>
      <c r="D1" s="83"/>
      <c r="E1" s="66" t="s">
        <v>262</v>
      </c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50"/>
    </row>
    <row r="2" spans="1:59" s="1" customFormat="1" ht="19.25" customHeight="1" x14ac:dyDescent="0.3">
      <c r="B2" s="65"/>
      <c r="C2" s="65"/>
      <c r="D2" s="65"/>
      <c r="E2" s="66" t="s">
        <v>261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59" s="1" customFormat="1" ht="19.25" customHeight="1" x14ac:dyDescent="0.3">
      <c r="B3" s="51"/>
      <c r="C3" s="51"/>
      <c r="D3" s="51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59" s="1" customFormat="1" ht="19.25" customHeight="1" thickBot="1" x14ac:dyDescent="0.35">
      <c r="A4" s="3"/>
      <c r="B4" s="4"/>
      <c r="C4" s="5" t="s">
        <v>62</v>
      </c>
      <c r="D4" s="4"/>
      <c r="E4" s="4"/>
      <c r="F4" s="4"/>
      <c r="G4" s="5" t="s">
        <v>63</v>
      </c>
      <c r="H4" s="4"/>
      <c r="I4" s="4"/>
      <c r="J4" s="4"/>
      <c r="K4" s="64" t="s">
        <v>286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6" t="s">
        <v>59</v>
      </c>
      <c r="X4" s="4"/>
      <c r="Y4" s="4"/>
      <c r="Z4" s="4"/>
      <c r="AA4" s="4"/>
      <c r="AB4" s="4"/>
      <c r="AC4" s="4"/>
      <c r="AE4" s="4"/>
      <c r="AF4" s="6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6"/>
      <c r="BD4" s="4"/>
      <c r="BE4" s="6"/>
      <c r="BF4" s="4"/>
      <c r="BG4" s="4"/>
    </row>
    <row r="5" spans="1:59" s="3" customFormat="1" ht="19.25" customHeight="1" thickTop="1" x14ac:dyDescent="0.3"/>
    <row r="6" spans="1:59" s="1" customFormat="1" ht="19.25" customHeight="1" x14ac:dyDescent="0.3">
      <c r="Q6" s="134"/>
      <c r="R6" s="134"/>
      <c r="S6" s="134"/>
      <c r="T6" s="134"/>
      <c r="U6" s="134"/>
      <c r="V6" s="134"/>
      <c r="X6" s="134"/>
      <c r="Y6" s="134"/>
      <c r="Z6" s="8"/>
      <c r="AA6" s="134"/>
      <c r="AB6" s="134"/>
      <c r="AC6" s="8"/>
      <c r="AX6" s="181">
        <f>H23</f>
        <v>0</v>
      </c>
      <c r="AY6" s="181"/>
      <c r="AZ6" s="181"/>
      <c r="BA6" s="10" t="s">
        <v>274</v>
      </c>
      <c r="BB6" s="181">
        <f>L23</f>
        <v>0</v>
      </c>
      <c r="BC6" s="181"/>
      <c r="BD6" s="10" t="s">
        <v>275</v>
      </c>
      <c r="BE6" s="181">
        <f>O23</f>
        <v>0</v>
      </c>
      <c r="BF6" s="181"/>
      <c r="BG6" s="11" t="s">
        <v>276</v>
      </c>
    </row>
    <row r="7" spans="1:59" s="1" customFormat="1" ht="19.25" customHeight="1" x14ac:dyDescent="0.3"/>
    <row r="8" spans="1:59" ht="19.25" customHeight="1" x14ac:dyDescent="0.3">
      <c r="B8" s="152" t="s">
        <v>15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F8" s="152" t="s">
        <v>0</v>
      </c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</row>
    <row r="9" spans="1:59" s="1" customFormat="1" ht="19.25" customHeight="1" x14ac:dyDescent="0.3"/>
    <row r="10" spans="1:59" s="1" customFormat="1" ht="19.25" customHeight="1" x14ac:dyDescent="0.3">
      <c r="B10" s="153" t="s">
        <v>21</v>
      </c>
      <c r="C10" s="153"/>
      <c r="D10" s="153"/>
      <c r="E10" s="153"/>
      <c r="F10" s="153"/>
      <c r="G10" s="153"/>
      <c r="H10" s="153"/>
      <c r="I10" s="153"/>
      <c r="J10" s="13" t="s">
        <v>16</v>
      </c>
      <c r="AF10" s="157">
        <f>H15</f>
        <v>0</v>
      </c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</row>
    <row r="11" spans="1:59" s="1" customFormat="1" ht="19.25" customHeight="1" x14ac:dyDescent="0.3">
      <c r="B11" s="158"/>
      <c r="C11" s="158"/>
      <c r="D11" s="158"/>
      <c r="E11" s="158"/>
      <c r="F11" s="158"/>
      <c r="G11" s="158"/>
      <c r="H11" s="158"/>
      <c r="I11" s="158"/>
      <c r="J11" s="14"/>
      <c r="AF11" s="157">
        <f>H16</f>
        <v>0</v>
      </c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9"/>
      <c r="BC11" s="159"/>
      <c r="BD11" s="159"/>
      <c r="BE11" s="159"/>
      <c r="BF11" s="159"/>
      <c r="BG11" s="159"/>
    </row>
    <row r="12" spans="1:59" s="1" customFormat="1" ht="19.25" customHeight="1" x14ac:dyDescent="0.3">
      <c r="N12" s="161" t="s">
        <v>18</v>
      </c>
      <c r="O12" s="161"/>
      <c r="P12" s="161"/>
      <c r="Q12" s="154" t="s">
        <v>11</v>
      </c>
      <c r="R12" s="154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</row>
    <row r="13" spans="1:59" s="1" customFormat="1" ht="19.25" customHeight="1" x14ac:dyDescent="0.3">
      <c r="N13" s="161"/>
      <c r="O13" s="161"/>
      <c r="P13" s="161"/>
      <c r="Q13" s="155" t="s">
        <v>17</v>
      </c>
      <c r="R13" s="155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X13" s="156" t="s">
        <v>13</v>
      </c>
      <c r="AY13" s="156"/>
      <c r="AZ13" s="156"/>
      <c r="BA13" s="156"/>
      <c r="BB13" s="156"/>
      <c r="BC13" s="156"/>
      <c r="BD13" s="156"/>
      <c r="BE13" s="156"/>
      <c r="BF13" s="156"/>
      <c r="BG13" s="156"/>
    </row>
    <row r="14" spans="1:59" s="1" customFormat="1" ht="19.25" customHeight="1" x14ac:dyDescent="0.3">
      <c r="AX14" s="156" t="s">
        <v>14</v>
      </c>
      <c r="AY14" s="156"/>
      <c r="AZ14" s="156"/>
      <c r="BA14" s="156"/>
      <c r="BB14" s="156"/>
      <c r="BC14" s="156"/>
      <c r="BD14" s="156"/>
      <c r="BE14" s="156"/>
      <c r="BF14" s="156"/>
      <c r="BG14" s="156"/>
    </row>
    <row r="15" spans="1:59" s="1" customFormat="1" ht="19.25" customHeight="1" x14ac:dyDescent="0.3">
      <c r="B15" s="145" t="s">
        <v>263</v>
      </c>
      <c r="C15" s="146"/>
      <c r="D15" s="146"/>
      <c r="E15" s="146"/>
      <c r="F15" s="146"/>
      <c r="G15" s="147"/>
      <c r="H15" s="165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7"/>
    </row>
    <row r="16" spans="1:59" s="1" customFormat="1" ht="19.25" customHeight="1" x14ac:dyDescent="0.3">
      <c r="B16" s="148"/>
      <c r="C16" s="149"/>
      <c r="D16" s="149"/>
      <c r="E16" s="149"/>
      <c r="F16" s="149"/>
      <c r="G16" s="150"/>
      <c r="H16" s="165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7"/>
      <c r="AF16" s="142" t="str">
        <f>B19</f>
        <v>工事名称</v>
      </c>
      <c r="AG16" s="143"/>
      <c r="AH16" s="143"/>
      <c r="AI16" s="143"/>
      <c r="AJ16" s="143"/>
      <c r="AK16" s="144"/>
      <c r="AL16" s="78">
        <f>$H$19</f>
        <v>0</v>
      </c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80"/>
    </row>
    <row r="17" spans="1:59" s="1" customFormat="1" ht="19.25" customHeight="1" x14ac:dyDescent="0.3">
      <c r="B17" s="145"/>
      <c r="C17" s="146"/>
      <c r="D17" s="146"/>
      <c r="E17" s="146"/>
      <c r="F17" s="146"/>
      <c r="G17" s="147"/>
      <c r="H17" s="174" t="s">
        <v>264</v>
      </c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6"/>
      <c r="AF17" s="142" t="str">
        <f>B20</f>
        <v>現場住所</v>
      </c>
      <c r="AG17" s="143" t="s">
        <v>1</v>
      </c>
      <c r="AH17" s="143"/>
      <c r="AI17" s="143"/>
      <c r="AJ17" s="143"/>
      <c r="AK17" s="144"/>
      <c r="AL17" s="78">
        <f>L20</f>
        <v>0</v>
      </c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80"/>
    </row>
    <row r="18" spans="1:59" s="1" customFormat="1" ht="19.25" customHeight="1" x14ac:dyDescent="0.3">
      <c r="B18" s="148"/>
      <c r="C18" s="149"/>
      <c r="D18" s="149"/>
      <c r="E18" s="149"/>
      <c r="F18" s="149"/>
      <c r="G18" s="150"/>
      <c r="H18" s="162" t="s">
        <v>265</v>
      </c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4"/>
      <c r="AF18" s="142" t="str">
        <f>B21</f>
        <v>元請業者</v>
      </c>
      <c r="AG18" s="143" t="s">
        <v>2</v>
      </c>
      <c r="AH18" s="143"/>
      <c r="AI18" s="143"/>
      <c r="AJ18" s="143"/>
      <c r="AK18" s="144"/>
      <c r="AL18" s="78">
        <f>$H$21</f>
        <v>0</v>
      </c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80"/>
    </row>
    <row r="19" spans="1:59" s="1" customFormat="1" ht="19.25" customHeight="1" x14ac:dyDescent="0.3">
      <c r="B19" s="168" t="s">
        <v>88</v>
      </c>
      <c r="C19" s="169"/>
      <c r="D19" s="169"/>
      <c r="E19" s="169"/>
      <c r="F19" s="169"/>
      <c r="G19" s="170"/>
      <c r="H19" s="165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7"/>
      <c r="AF19" s="142" t="str">
        <f>B22</f>
        <v>防水施工業者</v>
      </c>
      <c r="AG19" s="143" t="s">
        <v>3</v>
      </c>
      <c r="AH19" s="143"/>
      <c r="AI19" s="143"/>
      <c r="AJ19" s="143"/>
      <c r="AK19" s="144"/>
      <c r="AL19" s="78">
        <f>$H$22</f>
        <v>0</v>
      </c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80"/>
    </row>
    <row r="20" spans="1:59" s="1" customFormat="1" ht="19.25" customHeight="1" x14ac:dyDescent="0.3">
      <c r="B20" s="67" t="s">
        <v>1</v>
      </c>
      <c r="C20" s="68"/>
      <c r="D20" s="68"/>
      <c r="E20" s="68"/>
      <c r="F20" s="68"/>
      <c r="G20" s="69"/>
      <c r="H20" s="16" t="s">
        <v>66</v>
      </c>
      <c r="I20" s="70"/>
      <c r="J20" s="70"/>
      <c r="K20" s="70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2"/>
    </row>
    <row r="21" spans="1:59" s="1" customFormat="1" ht="19.25" customHeight="1" x14ac:dyDescent="0.3">
      <c r="B21" s="168" t="s">
        <v>89</v>
      </c>
      <c r="C21" s="169" t="s">
        <v>2</v>
      </c>
      <c r="D21" s="169"/>
      <c r="E21" s="169"/>
      <c r="F21" s="169"/>
      <c r="G21" s="170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7"/>
      <c r="AF21" s="1" t="s">
        <v>4</v>
      </c>
    </row>
    <row r="22" spans="1:59" s="1" customFormat="1" ht="19.25" customHeight="1" x14ac:dyDescent="0.3">
      <c r="B22" s="142" t="s">
        <v>90</v>
      </c>
      <c r="C22" s="143" t="s">
        <v>3</v>
      </c>
      <c r="D22" s="143"/>
      <c r="E22" s="143"/>
      <c r="F22" s="143"/>
      <c r="G22" s="144"/>
      <c r="H22" s="165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7"/>
    </row>
    <row r="23" spans="1:59" s="1" customFormat="1" ht="19.25" customHeight="1" x14ac:dyDescent="0.3">
      <c r="B23" s="142" t="s">
        <v>19</v>
      </c>
      <c r="C23" s="143" t="s">
        <v>1</v>
      </c>
      <c r="D23" s="143"/>
      <c r="E23" s="143"/>
      <c r="F23" s="143"/>
      <c r="G23" s="144"/>
      <c r="H23" s="84"/>
      <c r="I23" s="85"/>
      <c r="J23" s="85"/>
      <c r="K23" s="61" t="s">
        <v>274</v>
      </c>
      <c r="L23" s="85"/>
      <c r="M23" s="85"/>
      <c r="N23" s="62" t="s">
        <v>277</v>
      </c>
      <c r="O23" s="178"/>
      <c r="P23" s="178"/>
      <c r="Q23" s="63" t="s">
        <v>276</v>
      </c>
      <c r="R23" s="179"/>
      <c r="S23" s="179"/>
      <c r="T23" s="179"/>
      <c r="U23" s="179"/>
      <c r="V23" s="179"/>
      <c r="W23" s="179"/>
      <c r="X23" s="179"/>
      <c r="Y23" s="180"/>
      <c r="Z23" s="19" t="s">
        <v>75</v>
      </c>
      <c r="AA23" s="20"/>
      <c r="AB23" s="20"/>
      <c r="AC23" s="21"/>
      <c r="AF23" s="1" t="s">
        <v>12</v>
      </c>
      <c r="AK23" s="134" t="s">
        <v>79</v>
      </c>
      <c r="AL23" s="134"/>
      <c r="AM23" s="17"/>
      <c r="AN23" s="172">
        <f>$H$24</f>
        <v>0</v>
      </c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1" t="s">
        <v>64</v>
      </c>
      <c r="AZ23" s="171"/>
      <c r="BA23" s="171"/>
    </row>
    <row r="24" spans="1:59" s="1" customFormat="1" ht="19.25" customHeight="1" x14ac:dyDescent="0.3">
      <c r="B24" s="142" t="s">
        <v>20</v>
      </c>
      <c r="C24" s="143" t="s">
        <v>2</v>
      </c>
      <c r="D24" s="143"/>
      <c r="E24" s="143"/>
      <c r="F24" s="143"/>
      <c r="G24" s="144"/>
      <c r="H24" s="139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1"/>
      <c r="Z24" s="19" t="s">
        <v>75</v>
      </c>
      <c r="AA24" s="20"/>
      <c r="AB24" s="20"/>
      <c r="AC24" s="21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9" s="1" customFormat="1" ht="19.25" customHeight="1" x14ac:dyDescent="0.3">
      <c r="B25" s="22"/>
      <c r="C25" s="23"/>
      <c r="D25" s="24"/>
      <c r="E25" s="24"/>
      <c r="F25" s="24"/>
      <c r="G25" s="24"/>
      <c r="AF25" s="173" t="s">
        <v>78</v>
      </c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</row>
    <row r="26" spans="1:59" s="1" customFormat="1" ht="19.25" customHeight="1" x14ac:dyDescent="0.3">
      <c r="B26" s="82" t="s">
        <v>255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26" t="s">
        <v>76</v>
      </c>
      <c r="AF26" s="135" t="s">
        <v>5</v>
      </c>
      <c r="AG26" s="136"/>
      <c r="AH26" s="136"/>
      <c r="AI26" s="137"/>
      <c r="AJ26" s="135" t="s">
        <v>6</v>
      </c>
      <c r="AK26" s="136"/>
      <c r="AL26" s="136"/>
      <c r="AM26" s="136"/>
      <c r="AN26" s="136"/>
      <c r="AO26" s="136"/>
      <c r="AP26" s="136"/>
      <c r="AQ26" s="136"/>
      <c r="AR26" s="136"/>
      <c r="AS26" s="136"/>
      <c r="AT26" s="137"/>
      <c r="AU26" s="135" t="s">
        <v>7</v>
      </c>
      <c r="AV26" s="136"/>
      <c r="AW26" s="136"/>
      <c r="AX26" s="137"/>
      <c r="AY26" s="136" t="s">
        <v>8</v>
      </c>
      <c r="AZ26" s="136"/>
      <c r="BA26" s="136"/>
      <c r="BB26" s="137"/>
      <c r="BC26" s="135" t="s">
        <v>9</v>
      </c>
      <c r="BD26" s="136"/>
      <c r="BE26" s="136"/>
      <c r="BF26" s="136"/>
      <c r="BG26" s="137"/>
    </row>
    <row r="27" spans="1:59" s="1" customFormat="1" ht="19.25" customHeight="1" x14ac:dyDescent="0.3">
      <c r="A27" s="2">
        <f>商品一覧!B4</f>
        <v>0</v>
      </c>
      <c r="B27" s="135" t="s">
        <v>5</v>
      </c>
      <c r="C27" s="136"/>
      <c r="D27" s="136"/>
      <c r="E27" s="137"/>
      <c r="F27" s="135" t="s">
        <v>6</v>
      </c>
      <c r="G27" s="136"/>
      <c r="H27" s="136"/>
      <c r="I27" s="136"/>
      <c r="J27" s="136"/>
      <c r="K27" s="136"/>
      <c r="L27" s="136"/>
      <c r="M27" s="136"/>
      <c r="N27" s="136"/>
      <c r="O27" s="136"/>
      <c r="P27" s="137"/>
      <c r="Q27" s="135" t="s">
        <v>7</v>
      </c>
      <c r="R27" s="136"/>
      <c r="S27" s="136"/>
      <c r="T27" s="137"/>
      <c r="U27" s="136" t="s">
        <v>8</v>
      </c>
      <c r="V27" s="136"/>
      <c r="W27" s="136"/>
      <c r="X27" s="137"/>
      <c r="Y27" s="135" t="s">
        <v>9</v>
      </c>
      <c r="Z27" s="136"/>
      <c r="AA27" s="136"/>
      <c r="AB27" s="136"/>
      <c r="AC27" s="137"/>
      <c r="AF27" s="78" t="str">
        <f>B28</f>
        <v/>
      </c>
      <c r="AG27" s="79"/>
      <c r="AH27" s="79"/>
      <c r="AI27" s="80"/>
      <c r="AJ27" s="78" t="str">
        <f>F28</f>
        <v/>
      </c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131" t="str">
        <f>Q28</f>
        <v/>
      </c>
      <c r="AV27" s="81"/>
      <c r="AW27" s="81"/>
      <c r="AX27" s="27" t="str">
        <f>T28</f>
        <v/>
      </c>
      <c r="AY27" s="132">
        <f>U28</f>
        <v>0</v>
      </c>
      <c r="AZ27" s="133"/>
      <c r="BA27" s="133"/>
      <c r="BB27" s="28" t="str">
        <f>X28</f>
        <v/>
      </c>
      <c r="BC27" s="78">
        <f>Y28</f>
        <v>0</v>
      </c>
      <c r="BD27" s="79"/>
      <c r="BE27" s="79"/>
      <c r="BF27" s="79"/>
      <c r="BG27" s="80"/>
    </row>
    <row r="28" spans="1:59" s="1" customFormat="1" ht="19.25" customHeight="1" x14ac:dyDescent="0.3">
      <c r="A28" s="29">
        <f>商品一覧!B5</f>
        <v>0</v>
      </c>
      <c r="B28" s="78" t="str">
        <f>IFERROR(VLOOKUP(A27, 商品一覧!$I$4:$M$198, 2, FALSE), "")</f>
        <v/>
      </c>
      <c r="C28" s="79"/>
      <c r="D28" s="79"/>
      <c r="E28" s="80"/>
      <c r="F28" s="78" t="str">
        <f>IFERROR(VLOOKUP(A27, 商品一覧!$I$4:$M$198, 3, FALSE), "")</f>
        <v/>
      </c>
      <c r="G28" s="79"/>
      <c r="H28" s="79"/>
      <c r="I28" s="79"/>
      <c r="J28" s="79"/>
      <c r="K28" s="79"/>
      <c r="L28" s="79"/>
      <c r="M28" s="79"/>
      <c r="N28" s="79"/>
      <c r="O28" s="79"/>
      <c r="P28" s="80"/>
      <c r="Q28" s="81" t="str">
        <f>IFERROR(VLOOKUP(A27, 商品一覧!$I$4:$M$198, 4, FALSE), "")</f>
        <v/>
      </c>
      <c r="R28" s="81"/>
      <c r="S28" s="81"/>
      <c r="T28" s="27" t="str">
        <f>IFERROR(VLOOKUP(A27, 商品一覧!$I$4:$M$198, 5, FALSE), "")</f>
        <v/>
      </c>
      <c r="U28" s="76"/>
      <c r="V28" s="77"/>
      <c r="W28" s="77"/>
      <c r="X28" s="28" t="str">
        <f>T28</f>
        <v/>
      </c>
      <c r="Y28" s="138"/>
      <c r="Z28" s="74"/>
      <c r="AA28" s="74"/>
      <c r="AB28" s="74"/>
      <c r="AC28" s="75"/>
      <c r="AF28" s="78" t="str">
        <f>B29</f>
        <v/>
      </c>
      <c r="AG28" s="79"/>
      <c r="AH28" s="79"/>
      <c r="AI28" s="80"/>
      <c r="AJ28" s="78" t="str">
        <f>F29</f>
        <v/>
      </c>
      <c r="AK28" s="79"/>
      <c r="AL28" s="79"/>
      <c r="AM28" s="79"/>
      <c r="AN28" s="79"/>
      <c r="AO28" s="79"/>
      <c r="AP28" s="79"/>
      <c r="AQ28" s="79"/>
      <c r="AR28" s="79"/>
      <c r="AS28" s="79"/>
      <c r="AT28" s="80"/>
      <c r="AU28" s="131" t="str">
        <f t="shared" ref="AU28:AU34" si="0">Q29</f>
        <v/>
      </c>
      <c r="AV28" s="81"/>
      <c r="AW28" s="81"/>
      <c r="AX28" s="27" t="str">
        <f t="shared" ref="AX28:AX34" si="1">T29</f>
        <v/>
      </c>
      <c r="AY28" s="132">
        <f t="shared" ref="AY28:AY41" si="2">U29</f>
        <v>0</v>
      </c>
      <c r="AZ28" s="133"/>
      <c r="BA28" s="133"/>
      <c r="BB28" s="28" t="str">
        <f t="shared" ref="BB28:BB41" si="3">X29</f>
        <v/>
      </c>
      <c r="BC28" s="78">
        <f t="shared" ref="BC28:BC41" si="4">Y29</f>
        <v>0</v>
      </c>
      <c r="BD28" s="79"/>
      <c r="BE28" s="79"/>
      <c r="BF28" s="79"/>
      <c r="BG28" s="80"/>
    </row>
    <row r="29" spans="1:59" s="1" customFormat="1" ht="19.25" customHeight="1" x14ac:dyDescent="0.3">
      <c r="A29" s="29">
        <f>商品一覧!B6</f>
        <v>0</v>
      </c>
      <c r="B29" s="78" t="str">
        <f>IFERROR(VLOOKUP(A28, 商品一覧!$I$4:$M$198, 2, FALSE), "")</f>
        <v/>
      </c>
      <c r="C29" s="79"/>
      <c r="D29" s="79"/>
      <c r="E29" s="80"/>
      <c r="F29" s="78" t="str">
        <f>IFERROR(VLOOKUP(A28, 商品一覧!$I$4:$M$198, 3, FALSE), "")</f>
        <v/>
      </c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81" t="str">
        <f>IFERROR(VLOOKUP(A28, 商品一覧!$I$4:$M$198, 4, FALSE), "")</f>
        <v/>
      </c>
      <c r="R29" s="81"/>
      <c r="S29" s="81"/>
      <c r="T29" s="27" t="str">
        <f>IFERROR(VLOOKUP(A28, 商品一覧!$I$4:$M$198, 5, FALSE), "")</f>
        <v/>
      </c>
      <c r="U29" s="76"/>
      <c r="V29" s="77"/>
      <c r="W29" s="77"/>
      <c r="X29" s="28" t="str">
        <f t="shared" ref="X29:X42" si="5">T29</f>
        <v/>
      </c>
      <c r="Y29" s="73"/>
      <c r="Z29" s="74"/>
      <c r="AA29" s="74"/>
      <c r="AB29" s="74"/>
      <c r="AC29" s="75"/>
      <c r="AF29" s="78" t="str">
        <f t="shared" ref="AF29:AF36" si="6">B30</f>
        <v/>
      </c>
      <c r="AG29" s="79"/>
      <c r="AH29" s="79"/>
      <c r="AI29" s="80"/>
      <c r="AJ29" s="78" t="str">
        <f t="shared" ref="AJ29:AJ34" si="7">F30</f>
        <v/>
      </c>
      <c r="AK29" s="79"/>
      <c r="AL29" s="79"/>
      <c r="AM29" s="79"/>
      <c r="AN29" s="79"/>
      <c r="AO29" s="79"/>
      <c r="AP29" s="79"/>
      <c r="AQ29" s="79"/>
      <c r="AR29" s="79"/>
      <c r="AS29" s="79"/>
      <c r="AT29" s="80"/>
      <c r="AU29" s="131" t="str">
        <f t="shared" si="0"/>
        <v/>
      </c>
      <c r="AV29" s="81"/>
      <c r="AW29" s="81"/>
      <c r="AX29" s="27" t="str">
        <f t="shared" si="1"/>
        <v/>
      </c>
      <c r="AY29" s="132">
        <f t="shared" si="2"/>
        <v>0</v>
      </c>
      <c r="AZ29" s="133"/>
      <c r="BA29" s="133"/>
      <c r="BB29" s="28" t="str">
        <f t="shared" si="3"/>
        <v/>
      </c>
      <c r="BC29" s="78">
        <f t="shared" si="4"/>
        <v>0</v>
      </c>
      <c r="BD29" s="79"/>
      <c r="BE29" s="79"/>
      <c r="BF29" s="79"/>
      <c r="BG29" s="80"/>
    </row>
    <row r="30" spans="1:59" s="1" customFormat="1" ht="19.25" customHeight="1" x14ac:dyDescent="0.3">
      <c r="A30" s="29">
        <f>商品一覧!B7</f>
        <v>0</v>
      </c>
      <c r="B30" s="78" t="str">
        <f>IFERROR(VLOOKUP(A29, 商品一覧!$I$4:$M$198, 2, FALSE), "")</f>
        <v/>
      </c>
      <c r="C30" s="79"/>
      <c r="D30" s="79"/>
      <c r="E30" s="80"/>
      <c r="F30" s="78" t="str">
        <f>IFERROR(VLOOKUP(A29, 商品一覧!$I$4:$M$198, 3, FALSE), "")</f>
        <v/>
      </c>
      <c r="G30" s="79"/>
      <c r="H30" s="79"/>
      <c r="I30" s="79"/>
      <c r="J30" s="79"/>
      <c r="K30" s="79"/>
      <c r="L30" s="79"/>
      <c r="M30" s="79"/>
      <c r="N30" s="79"/>
      <c r="O30" s="79"/>
      <c r="P30" s="80"/>
      <c r="Q30" s="81" t="str">
        <f>IFERROR(VLOOKUP(A29, 商品一覧!$I$4:$M$198, 4, FALSE), "")</f>
        <v/>
      </c>
      <c r="R30" s="81"/>
      <c r="S30" s="81"/>
      <c r="T30" s="27" t="str">
        <f>IFERROR(VLOOKUP(A29, 商品一覧!$I$4:$M$198, 5, FALSE), "")</f>
        <v/>
      </c>
      <c r="U30" s="76"/>
      <c r="V30" s="77"/>
      <c r="W30" s="77"/>
      <c r="X30" s="28" t="str">
        <f t="shared" si="5"/>
        <v/>
      </c>
      <c r="Y30" s="73"/>
      <c r="Z30" s="74"/>
      <c r="AA30" s="74"/>
      <c r="AB30" s="74"/>
      <c r="AC30" s="75"/>
      <c r="AF30" s="78" t="str">
        <f t="shared" si="6"/>
        <v/>
      </c>
      <c r="AG30" s="79"/>
      <c r="AH30" s="79"/>
      <c r="AI30" s="80"/>
      <c r="AJ30" s="78" t="str">
        <f t="shared" si="7"/>
        <v/>
      </c>
      <c r="AK30" s="79"/>
      <c r="AL30" s="79"/>
      <c r="AM30" s="79"/>
      <c r="AN30" s="79"/>
      <c r="AO30" s="79"/>
      <c r="AP30" s="79"/>
      <c r="AQ30" s="79"/>
      <c r="AR30" s="79"/>
      <c r="AS30" s="79"/>
      <c r="AT30" s="80"/>
      <c r="AU30" s="131" t="str">
        <f t="shared" si="0"/>
        <v/>
      </c>
      <c r="AV30" s="81"/>
      <c r="AW30" s="81"/>
      <c r="AX30" s="27" t="str">
        <f t="shared" si="1"/>
        <v/>
      </c>
      <c r="AY30" s="132">
        <f t="shared" si="2"/>
        <v>0</v>
      </c>
      <c r="AZ30" s="133"/>
      <c r="BA30" s="133"/>
      <c r="BB30" s="28" t="str">
        <f t="shared" si="3"/>
        <v/>
      </c>
      <c r="BC30" s="78">
        <f t="shared" si="4"/>
        <v>0</v>
      </c>
      <c r="BD30" s="79"/>
      <c r="BE30" s="79"/>
      <c r="BF30" s="79"/>
      <c r="BG30" s="80"/>
    </row>
    <row r="31" spans="1:59" s="1" customFormat="1" ht="19.25" customHeight="1" x14ac:dyDescent="0.3">
      <c r="A31" s="29">
        <f>商品一覧!B8</f>
        <v>0</v>
      </c>
      <c r="B31" s="78" t="str">
        <f>IFERROR(VLOOKUP(A30, 商品一覧!$I$4:$M$198, 2, FALSE), "")</f>
        <v/>
      </c>
      <c r="C31" s="79"/>
      <c r="D31" s="79"/>
      <c r="E31" s="80"/>
      <c r="F31" s="78" t="str">
        <f>IFERROR(VLOOKUP(A30, 商品一覧!$I$4:$M$198, 3, FALSE), "")</f>
        <v/>
      </c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81" t="str">
        <f>IFERROR(VLOOKUP(A30, 商品一覧!$I$4:$M$198, 4, FALSE), "")</f>
        <v/>
      </c>
      <c r="R31" s="81"/>
      <c r="S31" s="81"/>
      <c r="T31" s="27" t="str">
        <f>IFERROR(VLOOKUP(A30, 商品一覧!$I$4:$M$198, 5, FALSE), "")</f>
        <v/>
      </c>
      <c r="U31" s="76"/>
      <c r="V31" s="77"/>
      <c r="W31" s="77"/>
      <c r="X31" s="28" t="str">
        <f t="shared" si="5"/>
        <v/>
      </c>
      <c r="Y31" s="73"/>
      <c r="Z31" s="74"/>
      <c r="AA31" s="74"/>
      <c r="AB31" s="74"/>
      <c r="AC31" s="75"/>
      <c r="AF31" s="78" t="str">
        <f t="shared" si="6"/>
        <v/>
      </c>
      <c r="AG31" s="79"/>
      <c r="AH31" s="79"/>
      <c r="AI31" s="80"/>
      <c r="AJ31" s="78" t="str">
        <f>F32</f>
        <v/>
      </c>
      <c r="AK31" s="79"/>
      <c r="AL31" s="79"/>
      <c r="AM31" s="79"/>
      <c r="AN31" s="79"/>
      <c r="AO31" s="79"/>
      <c r="AP31" s="79"/>
      <c r="AQ31" s="79"/>
      <c r="AR31" s="79"/>
      <c r="AS31" s="79"/>
      <c r="AT31" s="80"/>
      <c r="AU31" s="131" t="str">
        <f t="shared" si="0"/>
        <v/>
      </c>
      <c r="AV31" s="81"/>
      <c r="AW31" s="81"/>
      <c r="AX31" s="27" t="str">
        <f t="shared" si="1"/>
        <v/>
      </c>
      <c r="AY31" s="132">
        <f t="shared" si="2"/>
        <v>0</v>
      </c>
      <c r="AZ31" s="133"/>
      <c r="BA31" s="133"/>
      <c r="BB31" s="28" t="str">
        <f t="shared" si="3"/>
        <v/>
      </c>
      <c r="BC31" s="78">
        <f t="shared" si="4"/>
        <v>0</v>
      </c>
      <c r="BD31" s="79"/>
      <c r="BE31" s="79"/>
      <c r="BF31" s="79"/>
      <c r="BG31" s="80"/>
    </row>
    <row r="32" spans="1:59" s="1" customFormat="1" ht="19.25" customHeight="1" x14ac:dyDescent="0.3">
      <c r="A32" s="29">
        <f>商品一覧!B9</f>
        <v>0</v>
      </c>
      <c r="B32" s="78" t="str">
        <f>IFERROR(VLOOKUP(A31, 商品一覧!$I$4:$M$198, 2, FALSE), "")</f>
        <v/>
      </c>
      <c r="C32" s="79"/>
      <c r="D32" s="79"/>
      <c r="E32" s="80"/>
      <c r="F32" s="78" t="str">
        <f>IFERROR(VLOOKUP(A31, 商品一覧!$I$4:$M$198, 3, FALSE), "")</f>
        <v/>
      </c>
      <c r="G32" s="79"/>
      <c r="H32" s="79"/>
      <c r="I32" s="79"/>
      <c r="J32" s="79"/>
      <c r="K32" s="79"/>
      <c r="L32" s="79"/>
      <c r="M32" s="79"/>
      <c r="N32" s="79"/>
      <c r="O32" s="79"/>
      <c r="P32" s="80"/>
      <c r="Q32" s="81" t="str">
        <f>IFERROR(VLOOKUP(A31, 商品一覧!$I$4:$M$198, 4, FALSE), "")</f>
        <v/>
      </c>
      <c r="R32" s="81"/>
      <c r="S32" s="81"/>
      <c r="T32" s="27" t="str">
        <f>IFERROR(VLOOKUP(A31, 商品一覧!$I$4:$M$198, 5, FALSE), "")</f>
        <v/>
      </c>
      <c r="U32" s="76"/>
      <c r="V32" s="77"/>
      <c r="W32" s="77"/>
      <c r="X32" s="28" t="str">
        <f t="shared" si="5"/>
        <v/>
      </c>
      <c r="Y32" s="73"/>
      <c r="Z32" s="74"/>
      <c r="AA32" s="74"/>
      <c r="AB32" s="74"/>
      <c r="AC32" s="75"/>
      <c r="AF32" s="78" t="str">
        <f t="shared" si="6"/>
        <v/>
      </c>
      <c r="AG32" s="79"/>
      <c r="AH32" s="79"/>
      <c r="AI32" s="80"/>
      <c r="AJ32" s="78" t="str">
        <f>F33</f>
        <v/>
      </c>
      <c r="AK32" s="79"/>
      <c r="AL32" s="79"/>
      <c r="AM32" s="79"/>
      <c r="AN32" s="79"/>
      <c r="AO32" s="79"/>
      <c r="AP32" s="79"/>
      <c r="AQ32" s="79"/>
      <c r="AR32" s="79"/>
      <c r="AS32" s="79"/>
      <c r="AT32" s="80"/>
      <c r="AU32" s="131" t="str">
        <f t="shared" si="0"/>
        <v/>
      </c>
      <c r="AV32" s="81"/>
      <c r="AW32" s="81"/>
      <c r="AX32" s="27" t="str">
        <f t="shared" si="1"/>
        <v/>
      </c>
      <c r="AY32" s="132">
        <f t="shared" si="2"/>
        <v>0</v>
      </c>
      <c r="AZ32" s="133"/>
      <c r="BA32" s="133"/>
      <c r="BB32" s="28" t="str">
        <f t="shared" si="3"/>
        <v/>
      </c>
      <c r="BC32" s="78">
        <f t="shared" si="4"/>
        <v>0</v>
      </c>
      <c r="BD32" s="79"/>
      <c r="BE32" s="79"/>
      <c r="BF32" s="79"/>
      <c r="BG32" s="80"/>
    </row>
    <row r="33" spans="1:59" s="1" customFormat="1" ht="19.25" customHeight="1" x14ac:dyDescent="0.3">
      <c r="A33" s="29">
        <f>商品一覧!B10</f>
        <v>0</v>
      </c>
      <c r="B33" s="78" t="str">
        <f>IFERROR(VLOOKUP(A32, 商品一覧!$I$4:$M$198, 2, FALSE), "")</f>
        <v/>
      </c>
      <c r="C33" s="79"/>
      <c r="D33" s="79"/>
      <c r="E33" s="80"/>
      <c r="F33" s="78" t="str">
        <f>IFERROR(VLOOKUP(A32, 商品一覧!$I$4:$M$198, 3, FALSE), "")</f>
        <v/>
      </c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1" t="str">
        <f>IFERROR(VLOOKUP(A32, 商品一覧!$I$4:$M$198, 4, FALSE), "")</f>
        <v/>
      </c>
      <c r="R33" s="81"/>
      <c r="S33" s="81"/>
      <c r="T33" s="27" t="str">
        <f>IFERROR(VLOOKUP(A32, 商品一覧!$I$4:$M$198, 5, FALSE), "")</f>
        <v/>
      </c>
      <c r="U33" s="76"/>
      <c r="V33" s="77"/>
      <c r="W33" s="77"/>
      <c r="X33" s="28" t="str">
        <f t="shared" si="5"/>
        <v/>
      </c>
      <c r="Y33" s="73"/>
      <c r="Z33" s="74"/>
      <c r="AA33" s="74"/>
      <c r="AB33" s="74"/>
      <c r="AC33" s="75"/>
      <c r="AF33" s="78" t="str">
        <f t="shared" si="6"/>
        <v/>
      </c>
      <c r="AG33" s="79"/>
      <c r="AH33" s="79"/>
      <c r="AI33" s="80"/>
      <c r="AJ33" s="78" t="str">
        <f t="shared" si="7"/>
        <v/>
      </c>
      <c r="AK33" s="79"/>
      <c r="AL33" s="79"/>
      <c r="AM33" s="79"/>
      <c r="AN33" s="79"/>
      <c r="AO33" s="79"/>
      <c r="AP33" s="79"/>
      <c r="AQ33" s="79"/>
      <c r="AR33" s="79"/>
      <c r="AS33" s="79"/>
      <c r="AT33" s="80"/>
      <c r="AU33" s="131" t="str">
        <f t="shared" si="0"/>
        <v/>
      </c>
      <c r="AV33" s="81"/>
      <c r="AW33" s="81"/>
      <c r="AX33" s="27" t="str">
        <f t="shared" si="1"/>
        <v/>
      </c>
      <c r="AY33" s="132">
        <f t="shared" si="2"/>
        <v>0</v>
      </c>
      <c r="AZ33" s="133"/>
      <c r="BA33" s="133"/>
      <c r="BB33" s="28" t="str">
        <f t="shared" si="3"/>
        <v/>
      </c>
      <c r="BC33" s="78">
        <f t="shared" si="4"/>
        <v>0</v>
      </c>
      <c r="BD33" s="79"/>
      <c r="BE33" s="79"/>
      <c r="BF33" s="79"/>
      <c r="BG33" s="80"/>
    </row>
    <row r="34" spans="1:59" s="1" customFormat="1" ht="19.25" customHeight="1" x14ac:dyDescent="0.3">
      <c r="A34" s="29">
        <f>商品一覧!B11</f>
        <v>0</v>
      </c>
      <c r="B34" s="78" t="str">
        <f>IFERROR(VLOOKUP(A33, 商品一覧!$I$4:$M$198, 2, FALSE), "")</f>
        <v/>
      </c>
      <c r="C34" s="79"/>
      <c r="D34" s="79"/>
      <c r="E34" s="80"/>
      <c r="F34" s="78" t="str">
        <f>IFERROR(VLOOKUP(A33, 商品一覧!$I$4:$M$198, 3, FALSE), "")</f>
        <v/>
      </c>
      <c r="G34" s="79"/>
      <c r="H34" s="79"/>
      <c r="I34" s="79"/>
      <c r="J34" s="79"/>
      <c r="K34" s="79"/>
      <c r="L34" s="79"/>
      <c r="M34" s="79"/>
      <c r="N34" s="79"/>
      <c r="O34" s="79"/>
      <c r="P34" s="80"/>
      <c r="Q34" s="81" t="str">
        <f>IFERROR(VLOOKUP(A33, 商品一覧!$I$4:$M$198, 4, FALSE), "")</f>
        <v/>
      </c>
      <c r="R34" s="81"/>
      <c r="S34" s="81"/>
      <c r="T34" s="27" t="str">
        <f>IFERROR(VLOOKUP(A33, 商品一覧!$I$4:$M$198, 5, FALSE), "")</f>
        <v/>
      </c>
      <c r="U34" s="76"/>
      <c r="V34" s="77"/>
      <c r="W34" s="77"/>
      <c r="X34" s="28" t="str">
        <f t="shared" si="5"/>
        <v/>
      </c>
      <c r="Y34" s="73"/>
      <c r="Z34" s="74"/>
      <c r="AA34" s="74"/>
      <c r="AB34" s="74"/>
      <c r="AC34" s="75"/>
      <c r="AF34" s="78" t="str">
        <f t="shared" si="6"/>
        <v/>
      </c>
      <c r="AG34" s="79"/>
      <c r="AH34" s="79"/>
      <c r="AI34" s="80"/>
      <c r="AJ34" s="78" t="str">
        <f t="shared" si="7"/>
        <v/>
      </c>
      <c r="AK34" s="79"/>
      <c r="AL34" s="79"/>
      <c r="AM34" s="79"/>
      <c r="AN34" s="79"/>
      <c r="AO34" s="79"/>
      <c r="AP34" s="79"/>
      <c r="AQ34" s="79"/>
      <c r="AR34" s="79"/>
      <c r="AS34" s="79"/>
      <c r="AT34" s="80"/>
      <c r="AU34" s="131" t="str">
        <f t="shared" si="0"/>
        <v/>
      </c>
      <c r="AV34" s="81"/>
      <c r="AW34" s="81"/>
      <c r="AX34" s="27" t="str">
        <f t="shared" si="1"/>
        <v/>
      </c>
      <c r="AY34" s="132">
        <f t="shared" si="2"/>
        <v>0</v>
      </c>
      <c r="AZ34" s="133"/>
      <c r="BA34" s="133"/>
      <c r="BB34" s="28" t="str">
        <f t="shared" si="3"/>
        <v/>
      </c>
      <c r="BC34" s="78">
        <f t="shared" si="4"/>
        <v>0</v>
      </c>
      <c r="BD34" s="79"/>
      <c r="BE34" s="79"/>
      <c r="BF34" s="79"/>
      <c r="BG34" s="80"/>
    </row>
    <row r="35" spans="1:59" s="1" customFormat="1" ht="19.25" customHeight="1" x14ac:dyDescent="0.3">
      <c r="A35" s="29">
        <f>商品一覧!B12</f>
        <v>0</v>
      </c>
      <c r="B35" s="78" t="str">
        <f>IFERROR(VLOOKUP(A34, 商品一覧!$I$4:$M$198, 2, FALSE), "")</f>
        <v/>
      </c>
      <c r="C35" s="79"/>
      <c r="D35" s="79"/>
      <c r="E35" s="80"/>
      <c r="F35" s="78" t="str">
        <f>IFERROR(VLOOKUP(A34, 商品一覧!$I$4:$M$198, 3, FALSE), "")</f>
        <v/>
      </c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81" t="str">
        <f>IFERROR(VLOOKUP(A34, 商品一覧!$I$4:$M$198, 4, FALSE), "")</f>
        <v/>
      </c>
      <c r="R35" s="81"/>
      <c r="S35" s="81"/>
      <c r="T35" s="27" t="str">
        <f>IFERROR(VLOOKUP(A34, 商品一覧!$I$4:$M$198, 5, FALSE), "")</f>
        <v/>
      </c>
      <c r="U35" s="76"/>
      <c r="V35" s="77"/>
      <c r="W35" s="77"/>
      <c r="X35" s="28" t="str">
        <f t="shared" si="5"/>
        <v/>
      </c>
      <c r="Y35" s="73"/>
      <c r="Z35" s="74"/>
      <c r="AA35" s="74"/>
      <c r="AB35" s="74"/>
      <c r="AC35" s="75"/>
      <c r="AF35" s="78" t="str">
        <f t="shared" ref="AF35" si="8">B36</f>
        <v/>
      </c>
      <c r="AG35" s="79"/>
      <c r="AH35" s="79"/>
      <c r="AI35" s="80"/>
      <c r="AJ35" s="78" t="str">
        <f t="shared" ref="AJ35" si="9">F36</f>
        <v/>
      </c>
      <c r="AK35" s="79"/>
      <c r="AL35" s="79"/>
      <c r="AM35" s="79"/>
      <c r="AN35" s="79"/>
      <c r="AO35" s="79"/>
      <c r="AP35" s="79"/>
      <c r="AQ35" s="79"/>
      <c r="AR35" s="79"/>
      <c r="AS35" s="79"/>
      <c r="AT35" s="80"/>
      <c r="AU35" s="131" t="str">
        <f t="shared" ref="AU35" si="10">Q36</f>
        <v/>
      </c>
      <c r="AV35" s="81"/>
      <c r="AW35" s="81"/>
      <c r="AX35" s="27" t="str">
        <f t="shared" ref="AX35:AX41" si="11">T36</f>
        <v/>
      </c>
      <c r="AY35" s="132">
        <f t="shared" si="2"/>
        <v>0</v>
      </c>
      <c r="AZ35" s="133"/>
      <c r="BA35" s="133"/>
      <c r="BB35" s="28" t="str">
        <f t="shared" si="3"/>
        <v/>
      </c>
      <c r="BC35" s="78">
        <f t="shared" si="4"/>
        <v>0</v>
      </c>
      <c r="BD35" s="79"/>
      <c r="BE35" s="79"/>
      <c r="BF35" s="79"/>
      <c r="BG35" s="80"/>
    </row>
    <row r="36" spans="1:59" s="1" customFormat="1" ht="19.25" customHeight="1" x14ac:dyDescent="0.3">
      <c r="A36" s="29">
        <f>商品一覧!B13</f>
        <v>0</v>
      </c>
      <c r="B36" s="78" t="str">
        <f>IFERROR(VLOOKUP(A35, 商品一覧!$I$4:$M$198, 2, FALSE), "")</f>
        <v/>
      </c>
      <c r="C36" s="79"/>
      <c r="D36" s="79"/>
      <c r="E36" s="80"/>
      <c r="F36" s="78" t="str">
        <f>IFERROR(VLOOKUP(A35, 商品一覧!$I$4:$M$198, 3, FALSE), "")</f>
        <v/>
      </c>
      <c r="G36" s="79"/>
      <c r="H36" s="79"/>
      <c r="I36" s="79"/>
      <c r="J36" s="79"/>
      <c r="K36" s="79"/>
      <c r="L36" s="79"/>
      <c r="M36" s="79"/>
      <c r="N36" s="79"/>
      <c r="O36" s="79"/>
      <c r="P36" s="80"/>
      <c r="Q36" s="81" t="str">
        <f>IFERROR(VLOOKUP(A35, 商品一覧!$I$4:$M$198, 4, FALSE), "")</f>
        <v/>
      </c>
      <c r="R36" s="81"/>
      <c r="S36" s="81"/>
      <c r="T36" s="27" t="str">
        <f>IFERROR(VLOOKUP(A35, 商品一覧!$I$4:$M$198, 5, FALSE), "")</f>
        <v/>
      </c>
      <c r="U36" s="76"/>
      <c r="V36" s="77"/>
      <c r="W36" s="77"/>
      <c r="X36" s="28" t="str">
        <f t="shared" si="5"/>
        <v/>
      </c>
      <c r="Y36" s="73"/>
      <c r="Z36" s="74"/>
      <c r="AA36" s="74"/>
      <c r="AB36" s="74"/>
      <c r="AC36" s="75"/>
      <c r="AF36" s="78" t="str">
        <f t="shared" si="6"/>
        <v/>
      </c>
      <c r="AG36" s="79"/>
      <c r="AH36" s="79"/>
      <c r="AI36" s="80"/>
      <c r="AJ36" s="78" t="str">
        <f t="shared" ref="AJ36" si="12">F37</f>
        <v/>
      </c>
      <c r="AK36" s="79"/>
      <c r="AL36" s="79"/>
      <c r="AM36" s="79"/>
      <c r="AN36" s="79"/>
      <c r="AO36" s="79"/>
      <c r="AP36" s="79"/>
      <c r="AQ36" s="79"/>
      <c r="AR36" s="79"/>
      <c r="AS36" s="79"/>
      <c r="AT36" s="80"/>
      <c r="AU36" s="131" t="str">
        <f t="shared" ref="AU36" si="13">Q37</f>
        <v/>
      </c>
      <c r="AV36" s="81"/>
      <c r="AW36" s="81"/>
      <c r="AX36" s="27" t="str">
        <f t="shared" si="11"/>
        <v/>
      </c>
      <c r="AY36" s="132">
        <f t="shared" si="2"/>
        <v>0</v>
      </c>
      <c r="AZ36" s="133"/>
      <c r="BA36" s="133"/>
      <c r="BB36" s="28" t="str">
        <f t="shared" si="3"/>
        <v/>
      </c>
      <c r="BC36" s="78">
        <f t="shared" si="4"/>
        <v>0</v>
      </c>
      <c r="BD36" s="79"/>
      <c r="BE36" s="79"/>
      <c r="BF36" s="79"/>
      <c r="BG36" s="80"/>
    </row>
    <row r="37" spans="1:59" s="1" customFormat="1" ht="19.25" customHeight="1" x14ac:dyDescent="0.3">
      <c r="A37" s="29">
        <f>商品一覧!B14</f>
        <v>0</v>
      </c>
      <c r="B37" s="78" t="str">
        <f>IFERROR(VLOOKUP(A36, 商品一覧!$I$4:$M$198, 2, FALSE), "")</f>
        <v/>
      </c>
      <c r="C37" s="79"/>
      <c r="D37" s="79"/>
      <c r="E37" s="80"/>
      <c r="F37" s="78" t="str">
        <f>IFERROR(VLOOKUP(A36, 商品一覧!$I$4:$M$198, 3, FALSE), "")</f>
        <v/>
      </c>
      <c r="G37" s="79"/>
      <c r="H37" s="79"/>
      <c r="I37" s="79"/>
      <c r="J37" s="79"/>
      <c r="K37" s="79"/>
      <c r="L37" s="79"/>
      <c r="M37" s="79"/>
      <c r="N37" s="79"/>
      <c r="O37" s="79"/>
      <c r="P37" s="80"/>
      <c r="Q37" s="81" t="str">
        <f>IFERROR(VLOOKUP(A36, 商品一覧!$I$4:$M$198, 4, FALSE), "")</f>
        <v/>
      </c>
      <c r="R37" s="81"/>
      <c r="S37" s="81"/>
      <c r="T37" s="27" t="str">
        <f>IFERROR(VLOOKUP(A36, 商品一覧!$I$4:$M$198, 5, FALSE), "")</f>
        <v/>
      </c>
      <c r="U37" s="76"/>
      <c r="V37" s="77"/>
      <c r="W37" s="77"/>
      <c r="X37" s="28" t="str">
        <f t="shared" si="5"/>
        <v/>
      </c>
      <c r="Y37" s="73"/>
      <c r="Z37" s="74"/>
      <c r="AA37" s="74"/>
      <c r="AB37" s="74"/>
      <c r="AC37" s="75"/>
      <c r="AF37" s="78" t="str">
        <f t="shared" ref="AF37" si="14">B38</f>
        <v/>
      </c>
      <c r="AG37" s="79"/>
      <c r="AH37" s="79"/>
      <c r="AI37" s="80"/>
      <c r="AJ37" s="78" t="str">
        <f t="shared" ref="AJ37" si="15">F38</f>
        <v/>
      </c>
      <c r="AK37" s="79"/>
      <c r="AL37" s="79"/>
      <c r="AM37" s="79"/>
      <c r="AN37" s="79"/>
      <c r="AO37" s="79"/>
      <c r="AP37" s="79"/>
      <c r="AQ37" s="79"/>
      <c r="AR37" s="79"/>
      <c r="AS37" s="79"/>
      <c r="AT37" s="80"/>
      <c r="AU37" s="131" t="str">
        <f t="shared" ref="AU37" si="16">Q38</f>
        <v/>
      </c>
      <c r="AV37" s="81"/>
      <c r="AW37" s="81"/>
      <c r="AX37" s="27" t="str">
        <f t="shared" si="11"/>
        <v/>
      </c>
      <c r="AY37" s="132">
        <f t="shared" si="2"/>
        <v>0</v>
      </c>
      <c r="AZ37" s="133"/>
      <c r="BA37" s="133"/>
      <c r="BB37" s="28" t="str">
        <f t="shared" si="3"/>
        <v/>
      </c>
      <c r="BC37" s="78">
        <f t="shared" si="4"/>
        <v>0</v>
      </c>
      <c r="BD37" s="79"/>
      <c r="BE37" s="79"/>
      <c r="BF37" s="79"/>
      <c r="BG37" s="80"/>
    </row>
    <row r="38" spans="1:59" s="1" customFormat="1" ht="19.25" customHeight="1" x14ac:dyDescent="0.3">
      <c r="A38" s="29">
        <f>商品一覧!B15</f>
        <v>0</v>
      </c>
      <c r="B38" s="78" t="str">
        <f>IFERROR(VLOOKUP(A37, 商品一覧!$I$4:$M$198, 2, FALSE), "")</f>
        <v/>
      </c>
      <c r="C38" s="79"/>
      <c r="D38" s="79"/>
      <c r="E38" s="80"/>
      <c r="F38" s="78" t="str">
        <f>IFERROR(VLOOKUP(A37, 商品一覧!$I$4:$M$198, 3, FALSE), "")</f>
        <v/>
      </c>
      <c r="G38" s="79"/>
      <c r="H38" s="79"/>
      <c r="I38" s="79"/>
      <c r="J38" s="79"/>
      <c r="K38" s="79"/>
      <c r="L38" s="79"/>
      <c r="M38" s="79"/>
      <c r="N38" s="79"/>
      <c r="O38" s="79"/>
      <c r="P38" s="80"/>
      <c r="Q38" s="81" t="str">
        <f>IFERROR(VLOOKUP(A37, 商品一覧!$I$4:$M$198, 4, FALSE), "")</f>
        <v/>
      </c>
      <c r="R38" s="81"/>
      <c r="S38" s="81"/>
      <c r="T38" s="27" t="str">
        <f>IFERROR(VLOOKUP(A37, 商品一覧!$I$4:$M$198, 5, FALSE), "")</f>
        <v/>
      </c>
      <c r="U38" s="76"/>
      <c r="V38" s="77"/>
      <c r="W38" s="77"/>
      <c r="X38" s="28" t="str">
        <f t="shared" si="5"/>
        <v/>
      </c>
      <c r="Y38" s="73"/>
      <c r="Z38" s="74"/>
      <c r="AA38" s="74"/>
      <c r="AB38" s="74"/>
      <c r="AC38" s="75"/>
      <c r="AF38" s="78" t="str">
        <f t="shared" ref="AF38" si="17">B39</f>
        <v/>
      </c>
      <c r="AG38" s="79"/>
      <c r="AH38" s="79"/>
      <c r="AI38" s="80"/>
      <c r="AJ38" s="78" t="str">
        <f t="shared" ref="AJ38" si="18">F39</f>
        <v/>
      </c>
      <c r="AK38" s="79"/>
      <c r="AL38" s="79"/>
      <c r="AM38" s="79"/>
      <c r="AN38" s="79"/>
      <c r="AO38" s="79"/>
      <c r="AP38" s="79"/>
      <c r="AQ38" s="79"/>
      <c r="AR38" s="79"/>
      <c r="AS38" s="79"/>
      <c r="AT38" s="80"/>
      <c r="AU38" s="131" t="str">
        <f t="shared" ref="AU38" si="19">Q39</f>
        <v/>
      </c>
      <c r="AV38" s="81"/>
      <c r="AW38" s="81"/>
      <c r="AX38" s="27" t="str">
        <f t="shared" si="11"/>
        <v/>
      </c>
      <c r="AY38" s="132">
        <f t="shared" si="2"/>
        <v>0</v>
      </c>
      <c r="AZ38" s="133"/>
      <c r="BA38" s="133"/>
      <c r="BB38" s="28" t="str">
        <f t="shared" si="3"/>
        <v/>
      </c>
      <c r="BC38" s="78">
        <f t="shared" si="4"/>
        <v>0</v>
      </c>
      <c r="BD38" s="79"/>
      <c r="BE38" s="79"/>
      <c r="BF38" s="79"/>
      <c r="BG38" s="80"/>
    </row>
    <row r="39" spans="1:59" s="1" customFormat="1" ht="19.25" customHeight="1" x14ac:dyDescent="0.3">
      <c r="A39" s="29">
        <f>商品一覧!B16</f>
        <v>0</v>
      </c>
      <c r="B39" s="78" t="str">
        <f>IFERROR(VLOOKUP(A38, 商品一覧!$I$4:$M$198, 2, FALSE), "")</f>
        <v/>
      </c>
      <c r="C39" s="79"/>
      <c r="D39" s="79"/>
      <c r="E39" s="80"/>
      <c r="F39" s="78" t="str">
        <f>IFERROR(VLOOKUP(A38, 商品一覧!$I$4:$M$198, 3, FALSE), "")</f>
        <v/>
      </c>
      <c r="G39" s="79"/>
      <c r="H39" s="79"/>
      <c r="I39" s="79"/>
      <c r="J39" s="79"/>
      <c r="K39" s="79"/>
      <c r="L39" s="79"/>
      <c r="M39" s="79"/>
      <c r="N39" s="79"/>
      <c r="O39" s="79"/>
      <c r="P39" s="80"/>
      <c r="Q39" s="81" t="str">
        <f>IFERROR(VLOOKUP(A38, 商品一覧!$I$4:$M$198, 4, FALSE), "")</f>
        <v/>
      </c>
      <c r="R39" s="81"/>
      <c r="S39" s="81"/>
      <c r="T39" s="27" t="str">
        <f>IFERROR(VLOOKUP(A38, 商品一覧!$I$4:$M$198, 5, FALSE), "")</f>
        <v/>
      </c>
      <c r="U39" s="76"/>
      <c r="V39" s="77"/>
      <c r="W39" s="77"/>
      <c r="X39" s="28" t="str">
        <f t="shared" si="5"/>
        <v/>
      </c>
      <c r="Y39" s="73"/>
      <c r="Z39" s="74"/>
      <c r="AA39" s="74"/>
      <c r="AB39" s="74"/>
      <c r="AC39" s="75"/>
      <c r="AF39" s="78" t="str">
        <f t="shared" ref="AF39" si="20">B40</f>
        <v/>
      </c>
      <c r="AG39" s="79"/>
      <c r="AH39" s="79"/>
      <c r="AI39" s="80"/>
      <c r="AJ39" s="78" t="str">
        <f t="shared" ref="AJ39" si="21">F40</f>
        <v/>
      </c>
      <c r="AK39" s="79"/>
      <c r="AL39" s="79"/>
      <c r="AM39" s="79"/>
      <c r="AN39" s="79"/>
      <c r="AO39" s="79"/>
      <c r="AP39" s="79"/>
      <c r="AQ39" s="79"/>
      <c r="AR39" s="79"/>
      <c r="AS39" s="79"/>
      <c r="AT39" s="80"/>
      <c r="AU39" s="131" t="str">
        <f t="shared" ref="AU39" si="22">Q40</f>
        <v/>
      </c>
      <c r="AV39" s="81"/>
      <c r="AW39" s="81"/>
      <c r="AX39" s="27" t="str">
        <f t="shared" si="11"/>
        <v/>
      </c>
      <c r="AY39" s="132">
        <f t="shared" si="2"/>
        <v>0</v>
      </c>
      <c r="AZ39" s="133"/>
      <c r="BA39" s="133"/>
      <c r="BB39" s="28" t="str">
        <f t="shared" si="3"/>
        <v/>
      </c>
      <c r="BC39" s="78">
        <f t="shared" si="4"/>
        <v>0</v>
      </c>
      <c r="BD39" s="79"/>
      <c r="BE39" s="79"/>
      <c r="BF39" s="79"/>
      <c r="BG39" s="80"/>
    </row>
    <row r="40" spans="1:59" s="1" customFormat="1" ht="19.25" customHeight="1" x14ac:dyDescent="0.3">
      <c r="A40" s="29">
        <f>商品一覧!B17</f>
        <v>0</v>
      </c>
      <c r="B40" s="78" t="str">
        <f>IFERROR(VLOOKUP(A39, 商品一覧!$I$4:$M$198, 2, FALSE), "")</f>
        <v/>
      </c>
      <c r="C40" s="79"/>
      <c r="D40" s="79"/>
      <c r="E40" s="80"/>
      <c r="F40" s="78" t="str">
        <f>IFERROR(VLOOKUP(A39, 商品一覧!$I$4:$M$198, 3, FALSE), "")</f>
        <v/>
      </c>
      <c r="G40" s="79"/>
      <c r="H40" s="79"/>
      <c r="I40" s="79"/>
      <c r="J40" s="79"/>
      <c r="K40" s="79"/>
      <c r="L40" s="79"/>
      <c r="M40" s="79"/>
      <c r="N40" s="79"/>
      <c r="O40" s="79"/>
      <c r="P40" s="80"/>
      <c r="Q40" s="81" t="str">
        <f>IFERROR(VLOOKUP(A39, 商品一覧!$I$4:$M$198, 4, FALSE), "")</f>
        <v/>
      </c>
      <c r="R40" s="81"/>
      <c r="S40" s="81"/>
      <c r="T40" s="27" t="str">
        <f>IFERROR(VLOOKUP(A39, 商品一覧!$I$4:$M$198, 5, FALSE), "")</f>
        <v/>
      </c>
      <c r="U40" s="76"/>
      <c r="V40" s="77"/>
      <c r="W40" s="77"/>
      <c r="X40" s="28" t="str">
        <f t="shared" si="5"/>
        <v/>
      </c>
      <c r="Y40" s="73"/>
      <c r="Z40" s="74"/>
      <c r="AA40" s="74"/>
      <c r="AB40" s="74"/>
      <c r="AC40" s="75"/>
      <c r="AF40" s="78" t="str">
        <f t="shared" ref="AF40" si="23">B41</f>
        <v/>
      </c>
      <c r="AG40" s="79"/>
      <c r="AH40" s="79"/>
      <c r="AI40" s="80"/>
      <c r="AJ40" s="78" t="str">
        <f t="shared" ref="AJ40" si="24">F41</f>
        <v/>
      </c>
      <c r="AK40" s="79"/>
      <c r="AL40" s="79"/>
      <c r="AM40" s="79"/>
      <c r="AN40" s="79"/>
      <c r="AO40" s="79"/>
      <c r="AP40" s="79"/>
      <c r="AQ40" s="79"/>
      <c r="AR40" s="79"/>
      <c r="AS40" s="79"/>
      <c r="AT40" s="80"/>
      <c r="AU40" s="131" t="str">
        <f t="shared" ref="AU40" si="25">Q41</f>
        <v/>
      </c>
      <c r="AV40" s="81"/>
      <c r="AW40" s="81"/>
      <c r="AX40" s="27" t="str">
        <f t="shared" si="11"/>
        <v/>
      </c>
      <c r="AY40" s="132">
        <f t="shared" si="2"/>
        <v>0</v>
      </c>
      <c r="AZ40" s="133"/>
      <c r="BA40" s="133"/>
      <c r="BB40" s="28" t="str">
        <f t="shared" si="3"/>
        <v/>
      </c>
      <c r="BC40" s="78">
        <f t="shared" si="4"/>
        <v>0</v>
      </c>
      <c r="BD40" s="79"/>
      <c r="BE40" s="79"/>
      <c r="BF40" s="79"/>
      <c r="BG40" s="80"/>
    </row>
    <row r="41" spans="1:59" s="1" customFormat="1" ht="19.25" customHeight="1" x14ac:dyDescent="0.3">
      <c r="A41" s="29">
        <f>商品一覧!B18</f>
        <v>0</v>
      </c>
      <c r="B41" s="78" t="str">
        <f>IFERROR(VLOOKUP(A40, 商品一覧!$I$4:$M$198, 2, FALSE), "")</f>
        <v/>
      </c>
      <c r="C41" s="79"/>
      <c r="D41" s="79"/>
      <c r="E41" s="80"/>
      <c r="F41" s="78" t="str">
        <f>IFERROR(VLOOKUP(A40, 商品一覧!$I$4:$M$198, 3, FALSE), "")</f>
        <v/>
      </c>
      <c r="G41" s="79"/>
      <c r="H41" s="79"/>
      <c r="I41" s="79"/>
      <c r="J41" s="79"/>
      <c r="K41" s="79"/>
      <c r="L41" s="79"/>
      <c r="M41" s="79"/>
      <c r="N41" s="79"/>
      <c r="O41" s="79"/>
      <c r="P41" s="80"/>
      <c r="Q41" s="81" t="str">
        <f>IFERROR(VLOOKUP(A40, 商品一覧!$I$4:$M$198, 4, FALSE), "")</f>
        <v/>
      </c>
      <c r="R41" s="81"/>
      <c r="S41" s="81"/>
      <c r="T41" s="27" t="str">
        <f>IFERROR(VLOOKUP(A40, 商品一覧!$I$4:$M$198, 5, FALSE), "")</f>
        <v/>
      </c>
      <c r="U41" s="76"/>
      <c r="V41" s="77"/>
      <c r="W41" s="77"/>
      <c r="X41" s="28" t="str">
        <f t="shared" si="5"/>
        <v/>
      </c>
      <c r="Y41" s="73"/>
      <c r="Z41" s="74"/>
      <c r="AA41" s="74"/>
      <c r="AB41" s="74"/>
      <c r="AC41" s="75"/>
      <c r="AF41" s="78" t="str">
        <f t="shared" ref="AF41" si="26">B42</f>
        <v/>
      </c>
      <c r="AG41" s="79"/>
      <c r="AH41" s="79"/>
      <c r="AI41" s="80"/>
      <c r="AJ41" s="78" t="str">
        <f t="shared" ref="AJ41" si="27">F42</f>
        <v/>
      </c>
      <c r="AK41" s="79"/>
      <c r="AL41" s="79"/>
      <c r="AM41" s="79"/>
      <c r="AN41" s="79"/>
      <c r="AO41" s="79"/>
      <c r="AP41" s="79"/>
      <c r="AQ41" s="79"/>
      <c r="AR41" s="79"/>
      <c r="AS41" s="79"/>
      <c r="AT41" s="80"/>
      <c r="AU41" s="131" t="str">
        <f t="shared" ref="AU41" si="28">Q42</f>
        <v/>
      </c>
      <c r="AV41" s="81"/>
      <c r="AW41" s="81"/>
      <c r="AX41" s="27" t="str">
        <f t="shared" si="11"/>
        <v/>
      </c>
      <c r="AY41" s="132">
        <f t="shared" si="2"/>
        <v>0</v>
      </c>
      <c r="AZ41" s="133"/>
      <c r="BA41" s="133"/>
      <c r="BB41" s="28" t="str">
        <f t="shared" si="3"/>
        <v/>
      </c>
      <c r="BC41" s="78">
        <f t="shared" si="4"/>
        <v>0</v>
      </c>
      <c r="BD41" s="79"/>
      <c r="BE41" s="79"/>
      <c r="BF41" s="79"/>
      <c r="BG41" s="80"/>
    </row>
    <row r="42" spans="1:59" s="1" customFormat="1" ht="19.25" customHeight="1" x14ac:dyDescent="0.3">
      <c r="A42" s="2"/>
      <c r="B42" s="78" t="str">
        <f>IFERROR(VLOOKUP(A41, 商品一覧!$I$4:$M$198, 2, FALSE), "")</f>
        <v/>
      </c>
      <c r="C42" s="79"/>
      <c r="D42" s="79"/>
      <c r="E42" s="80"/>
      <c r="F42" s="78" t="str">
        <f>IFERROR(VLOOKUP(A41, 商品一覧!$I$4:$M$198, 3, FALSE), "")</f>
        <v/>
      </c>
      <c r="G42" s="79"/>
      <c r="H42" s="79"/>
      <c r="I42" s="79"/>
      <c r="J42" s="79"/>
      <c r="K42" s="79"/>
      <c r="L42" s="79"/>
      <c r="M42" s="79"/>
      <c r="N42" s="79"/>
      <c r="O42" s="79"/>
      <c r="P42" s="80"/>
      <c r="Q42" s="81" t="str">
        <f>IFERROR(VLOOKUP(A41, 商品一覧!$I$4:$M$198, 4, FALSE), "")</f>
        <v/>
      </c>
      <c r="R42" s="81"/>
      <c r="S42" s="81"/>
      <c r="T42" s="27" t="str">
        <f>IFERROR(VLOOKUP(A41, 商品一覧!$I$4:$M$198, 5, FALSE), "")</f>
        <v/>
      </c>
      <c r="U42" s="76"/>
      <c r="V42" s="77"/>
      <c r="W42" s="77"/>
      <c r="X42" s="28" t="str">
        <f t="shared" si="5"/>
        <v/>
      </c>
      <c r="Y42" s="73"/>
      <c r="Z42" s="74"/>
      <c r="AA42" s="74"/>
      <c r="AB42" s="74"/>
      <c r="AC42" s="75"/>
      <c r="BE42" s="151" t="s">
        <v>10</v>
      </c>
      <c r="BF42" s="151"/>
      <c r="BG42" s="151"/>
    </row>
    <row r="43" spans="1:59" s="1" customFormat="1" ht="19.25" customHeight="1" x14ac:dyDescent="0.3">
      <c r="A43" s="2"/>
      <c r="BE43" s="7"/>
      <c r="BF43" s="7"/>
      <c r="BG43" s="7"/>
    </row>
    <row r="44" spans="1:59" s="1" customFormat="1" ht="19.25" customHeight="1" thickBot="1" x14ac:dyDescent="0.35">
      <c r="B44" s="177" t="s">
        <v>266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</row>
    <row r="45" spans="1:59" s="1" customFormat="1" ht="19.25" customHeight="1" thickBot="1" x14ac:dyDescent="0.35">
      <c r="B45" s="92" t="s">
        <v>257</v>
      </c>
      <c r="C45" s="93"/>
      <c r="D45" s="93"/>
      <c r="E45" s="93"/>
      <c r="F45" s="94"/>
      <c r="G45" s="122" t="s">
        <v>258</v>
      </c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4"/>
    </row>
    <row r="46" spans="1:59" s="1" customFormat="1" ht="19.25" customHeight="1" x14ac:dyDescent="0.3">
      <c r="B46" s="95" t="s">
        <v>87</v>
      </c>
      <c r="C46" s="96"/>
      <c r="D46" s="96"/>
      <c r="E46" s="96"/>
      <c r="F46" s="97"/>
      <c r="G46" s="98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100"/>
    </row>
    <row r="47" spans="1:59" s="1" customFormat="1" ht="19.25" customHeight="1" x14ac:dyDescent="0.3">
      <c r="B47" s="101" t="s">
        <v>77</v>
      </c>
      <c r="C47" s="102"/>
      <c r="D47" s="102"/>
      <c r="E47" s="102"/>
      <c r="F47" s="103"/>
      <c r="G47" s="104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6"/>
    </row>
    <row r="48" spans="1:59" s="1" customFormat="1" ht="19.25" customHeight="1" x14ac:dyDescent="0.3">
      <c r="B48" s="125" t="s">
        <v>65</v>
      </c>
      <c r="C48" s="126"/>
      <c r="D48" s="126"/>
      <c r="E48" s="126"/>
      <c r="F48" s="127"/>
      <c r="G48" s="107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9"/>
    </row>
    <row r="49" spans="2:29" s="13" customFormat="1" ht="19.25" customHeight="1" thickBot="1" x14ac:dyDescent="0.35">
      <c r="B49" s="113"/>
      <c r="C49" s="114"/>
      <c r="D49" s="114"/>
      <c r="E49" s="114"/>
      <c r="F49" s="115"/>
      <c r="G49" s="128" t="s">
        <v>256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30"/>
    </row>
    <row r="50" spans="2:29" s="1" customFormat="1" ht="19.25" customHeight="1" x14ac:dyDescent="0.3">
      <c r="B50" s="110" t="s">
        <v>9</v>
      </c>
      <c r="C50" s="111"/>
      <c r="D50" s="111"/>
      <c r="E50" s="111"/>
      <c r="F50" s="112"/>
      <c r="G50" s="116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8"/>
    </row>
    <row r="51" spans="2:29" s="1" customFormat="1" ht="19.25" customHeight="1" x14ac:dyDescent="0.3">
      <c r="B51" s="110"/>
      <c r="C51" s="111"/>
      <c r="D51" s="111"/>
      <c r="E51" s="111"/>
      <c r="F51" s="112"/>
      <c r="G51" s="104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</row>
    <row r="52" spans="2:29" s="1" customFormat="1" ht="19.25" customHeight="1" thickBot="1" x14ac:dyDescent="0.35">
      <c r="B52" s="113"/>
      <c r="C52" s="114"/>
      <c r="D52" s="114"/>
      <c r="E52" s="114"/>
      <c r="F52" s="115"/>
      <c r="G52" s="119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1"/>
    </row>
    <row r="53" spans="2:29" s="1" customFormat="1" ht="19.25" customHeight="1" thickBot="1" x14ac:dyDescent="0.35">
      <c r="B53" s="86" t="s">
        <v>69</v>
      </c>
      <c r="C53" s="87"/>
      <c r="D53" s="87"/>
      <c r="E53" s="87"/>
      <c r="F53" s="88"/>
      <c r="G53" s="89" t="s">
        <v>70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1"/>
    </row>
    <row r="54" spans="2:29" s="1" customFormat="1" ht="19.25" customHeight="1" x14ac:dyDescent="0.3">
      <c r="B54" s="52" t="s">
        <v>259</v>
      </c>
      <c r="C54" s="53" t="s">
        <v>260</v>
      </c>
      <c r="D54" s="54"/>
    </row>
    <row r="55" spans="2:29" s="1" customFormat="1" ht="19.25" customHeight="1" x14ac:dyDescent="0.3">
      <c r="B55" s="55"/>
      <c r="C55" s="56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</sheetData>
  <sheetProtection algorithmName="SHA-512" hashValue="eo1nqOBfciVxIbdlA1YHcubjZ9ZvWmeYhMgEpyBKe491CMCpk+lbZ1o6vGRTd9Gn7GToWKLbMxvqEUBHV4pRDw==" saltValue="1OwXGU4MSjZ1n7ZjelNpqQ==" spinCount="100000" sheet="1" objects="1" scenarios="1"/>
  <mergeCells count="236">
    <mergeCell ref="B19:G19"/>
    <mergeCell ref="AJ39:AT39"/>
    <mergeCell ref="BE6:BF6"/>
    <mergeCell ref="BB6:BC6"/>
    <mergeCell ref="AX6:AZ6"/>
    <mergeCell ref="B23:G23"/>
    <mergeCell ref="AY27:BA27"/>
    <mergeCell ref="B35:E35"/>
    <mergeCell ref="B27:E27"/>
    <mergeCell ref="F27:P27"/>
    <mergeCell ref="AU26:AX26"/>
    <mergeCell ref="AY26:BB26"/>
    <mergeCell ref="Q27:T27"/>
    <mergeCell ref="U27:X27"/>
    <mergeCell ref="Y27:AC27"/>
    <mergeCell ref="Q29:S29"/>
    <mergeCell ref="Q33:S33"/>
    <mergeCell ref="U33:W33"/>
    <mergeCell ref="AY29:BA29"/>
    <mergeCell ref="AU31:AW31"/>
    <mergeCell ref="AY31:BA31"/>
    <mergeCell ref="AU30:AW30"/>
    <mergeCell ref="AY30:BA30"/>
    <mergeCell ref="L23:M23"/>
    <mergeCell ref="O23:P23"/>
    <mergeCell ref="B30:E30"/>
    <mergeCell ref="F30:P30"/>
    <mergeCell ref="Q30:S30"/>
    <mergeCell ref="F42:P42"/>
    <mergeCell ref="Q42:S42"/>
    <mergeCell ref="U42:W42"/>
    <mergeCell ref="Y32:AC32"/>
    <mergeCell ref="AF32:AI32"/>
    <mergeCell ref="F32:P32"/>
    <mergeCell ref="Q32:S32"/>
    <mergeCell ref="U32:W32"/>
    <mergeCell ref="AF39:AI39"/>
    <mergeCell ref="AF37:AI37"/>
    <mergeCell ref="AF36:AI36"/>
    <mergeCell ref="R23:Y23"/>
    <mergeCell ref="B44:AC44"/>
    <mergeCell ref="B34:E34"/>
    <mergeCell ref="F34:P34"/>
    <mergeCell ref="Y37:AC37"/>
    <mergeCell ref="B31:E31"/>
    <mergeCell ref="F31:P31"/>
    <mergeCell ref="U35:W35"/>
    <mergeCell ref="Y35:AC35"/>
    <mergeCell ref="B33:E33"/>
    <mergeCell ref="F33:P33"/>
    <mergeCell ref="Q34:S34"/>
    <mergeCell ref="U34:W34"/>
    <mergeCell ref="Y34:AC34"/>
    <mergeCell ref="Y42:AC42"/>
    <mergeCell ref="U38:W38"/>
    <mergeCell ref="Y38:AC38"/>
    <mergeCell ref="F41:P41"/>
    <mergeCell ref="B42:E42"/>
    <mergeCell ref="B38:E38"/>
    <mergeCell ref="F38:P38"/>
    <mergeCell ref="Q38:S38"/>
    <mergeCell ref="F35:P35"/>
    <mergeCell ref="Q35:S35"/>
    <mergeCell ref="B32:E32"/>
    <mergeCell ref="H19:AC19"/>
    <mergeCell ref="H16:AC16"/>
    <mergeCell ref="H15:AC15"/>
    <mergeCell ref="H22:AC22"/>
    <mergeCell ref="H17:AC17"/>
    <mergeCell ref="AL17:BG17"/>
    <mergeCell ref="AF18:AK18"/>
    <mergeCell ref="AX14:BG14"/>
    <mergeCell ref="AF16:AK16"/>
    <mergeCell ref="AL16:BG16"/>
    <mergeCell ref="AF17:AK17"/>
    <mergeCell ref="B22:G22"/>
    <mergeCell ref="AF19:AK19"/>
    <mergeCell ref="H18:AC18"/>
    <mergeCell ref="AL19:BG19"/>
    <mergeCell ref="H21:AC21"/>
    <mergeCell ref="B21:G21"/>
    <mergeCell ref="Y31:AC31"/>
    <mergeCell ref="U30:W30"/>
    <mergeCell ref="U29:W29"/>
    <mergeCell ref="B29:E29"/>
    <mergeCell ref="AF30:AI30"/>
    <mergeCell ref="Y30:AC30"/>
    <mergeCell ref="Y29:AC29"/>
    <mergeCell ref="AF31:AI31"/>
    <mergeCell ref="AY23:BA23"/>
    <mergeCell ref="AL18:BG18"/>
    <mergeCell ref="AN23:AX23"/>
    <mergeCell ref="B17:G18"/>
    <mergeCell ref="BC29:BG29"/>
    <mergeCell ref="BC30:BG30"/>
    <mergeCell ref="AJ31:AT31"/>
    <mergeCell ref="AJ30:AT30"/>
    <mergeCell ref="BC31:BG31"/>
    <mergeCell ref="AF25:BG25"/>
    <mergeCell ref="AF8:BG8"/>
    <mergeCell ref="T6:V6"/>
    <mergeCell ref="X6:Y6"/>
    <mergeCell ref="AA6:AB6"/>
    <mergeCell ref="B8:AC8"/>
    <mergeCell ref="B10:I10"/>
    <mergeCell ref="S13:AC13"/>
    <mergeCell ref="Q12:R12"/>
    <mergeCell ref="Q13:R13"/>
    <mergeCell ref="AX13:BG13"/>
    <mergeCell ref="AF10:BG10"/>
    <mergeCell ref="B11:I11"/>
    <mergeCell ref="AF11:BG11"/>
    <mergeCell ref="S12:AC12"/>
    <mergeCell ref="N12:P13"/>
    <mergeCell ref="Q6:S6"/>
    <mergeCell ref="B15:G16"/>
    <mergeCell ref="BE42:BG42"/>
    <mergeCell ref="AJ35:AT35"/>
    <mergeCell ref="AF33:AI33"/>
    <mergeCell ref="AJ33:AT33"/>
    <mergeCell ref="AU34:AW34"/>
    <mergeCell ref="AY34:BA34"/>
    <mergeCell ref="BC34:BG34"/>
    <mergeCell ref="AU35:AW35"/>
    <mergeCell ref="AY35:BA35"/>
    <mergeCell ref="BC35:BG35"/>
    <mergeCell ref="BC33:BG33"/>
    <mergeCell ref="AU33:AW33"/>
    <mergeCell ref="AY33:BA33"/>
    <mergeCell ref="AF34:AI34"/>
    <mergeCell ref="AJ34:AT34"/>
    <mergeCell ref="AF35:AI35"/>
    <mergeCell ref="AY37:BA37"/>
    <mergeCell ref="BC37:BG37"/>
    <mergeCell ref="AF38:AI38"/>
    <mergeCell ref="AJ38:AT38"/>
    <mergeCell ref="AU38:AW38"/>
    <mergeCell ref="AY38:BA38"/>
    <mergeCell ref="AJ40:AT40"/>
    <mergeCell ref="AJ32:AT32"/>
    <mergeCell ref="AU32:AW32"/>
    <mergeCell ref="AY32:BA32"/>
    <mergeCell ref="AU37:AW37"/>
    <mergeCell ref="AJ36:AT36"/>
    <mergeCell ref="AU36:AW36"/>
    <mergeCell ref="AY36:BA36"/>
    <mergeCell ref="BC36:BG36"/>
    <mergeCell ref="BC32:BG32"/>
    <mergeCell ref="AJ37:AT37"/>
    <mergeCell ref="AK23:AL23"/>
    <mergeCell ref="BC26:BG26"/>
    <mergeCell ref="BC27:BG27"/>
    <mergeCell ref="B28:E28"/>
    <mergeCell ref="AJ26:AT26"/>
    <mergeCell ref="F28:P28"/>
    <mergeCell ref="Q28:S28"/>
    <mergeCell ref="U28:W28"/>
    <mergeCell ref="AU29:AW29"/>
    <mergeCell ref="AF29:AI29"/>
    <mergeCell ref="AJ29:AT29"/>
    <mergeCell ref="F29:P29"/>
    <mergeCell ref="Y28:AC28"/>
    <mergeCell ref="AU27:AW27"/>
    <mergeCell ref="AF27:AI27"/>
    <mergeCell ref="AJ27:AT27"/>
    <mergeCell ref="H24:Y24"/>
    <mergeCell ref="B24:G24"/>
    <mergeCell ref="AU28:AW28"/>
    <mergeCell ref="AF26:AI26"/>
    <mergeCell ref="AF28:AI28"/>
    <mergeCell ref="AJ28:AT28"/>
    <mergeCell ref="AY28:BA28"/>
    <mergeCell ref="BC28:BG28"/>
    <mergeCell ref="BC41:BG41"/>
    <mergeCell ref="B37:E37"/>
    <mergeCell ref="B39:E39"/>
    <mergeCell ref="B36:E36"/>
    <mergeCell ref="Q37:S37"/>
    <mergeCell ref="U37:W37"/>
    <mergeCell ref="B41:E41"/>
    <mergeCell ref="U41:W41"/>
    <mergeCell ref="F36:P36"/>
    <mergeCell ref="Q36:S36"/>
    <mergeCell ref="U36:W36"/>
    <mergeCell ref="AU39:AW39"/>
    <mergeCell ref="AY39:BA39"/>
    <mergeCell ref="BC39:BG39"/>
    <mergeCell ref="AF40:AI40"/>
    <mergeCell ref="B40:E40"/>
    <mergeCell ref="AU40:AW40"/>
    <mergeCell ref="AY40:BA40"/>
    <mergeCell ref="BC40:BG40"/>
    <mergeCell ref="BC38:BG38"/>
    <mergeCell ref="AF41:AI41"/>
    <mergeCell ref="AJ41:AT41"/>
    <mergeCell ref="AU41:AW41"/>
    <mergeCell ref="AY41:BA41"/>
    <mergeCell ref="B53:F53"/>
    <mergeCell ref="G53:AC53"/>
    <mergeCell ref="B45:F45"/>
    <mergeCell ref="B46:F46"/>
    <mergeCell ref="G46:AC46"/>
    <mergeCell ref="B47:F47"/>
    <mergeCell ref="G47:AC47"/>
    <mergeCell ref="G48:AC48"/>
    <mergeCell ref="B50:F52"/>
    <mergeCell ref="G50:AC50"/>
    <mergeCell ref="G51:AC51"/>
    <mergeCell ref="G52:AC52"/>
    <mergeCell ref="G45:AC45"/>
    <mergeCell ref="B48:F49"/>
    <mergeCell ref="G49:AC49"/>
    <mergeCell ref="B2:D2"/>
    <mergeCell ref="E2:AC2"/>
    <mergeCell ref="E1:AC1"/>
    <mergeCell ref="B20:G20"/>
    <mergeCell ref="I20:K20"/>
    <mergeCell ref="L20:AC20"/>
    <mergeCell ref="Y41:AC41"/>
    <mergeCell ref="U39:W39"/>
    <mergeCell ref="Y39:AC39"/>
    <mergeCell ref="F40:P40"/>
    <mergeCell ref="Q40:S40"/>
    <mergeCell ref="U40:W40"/>
    <mergeCell ref="Y40:AC40"/>
    <mergeCell ref="Q41:S41"/>
    <mergeCell ref="B26:O26"/>
    <mergeCell ref="B1:D1"/>
    <mergeCell ref="F37:P37"/>
    <mergeCell ref="F39:P39"/>
    <mergeCell ref="Q39:S39"/>
    <mergeCell ref="Y36:AC36"/>
    <mergeCell ref="H23:J23"/>
    <mergeCell ref="Q31:S31"/>
    <mergeCell ref="U31:W31"/>
    <mergeCell ref="Y33:AC33"/>
  </mergeCells>
  <phoneticPr fontId="1"/>
  <conditionalFormatting sqref="B19:G19 B21:G22 B20">
    <cfRule type="colorScale" priority="14">
      <colorScale>
        <cfvo type="min"/>
        <cfvo type="max"/>
        <color rgb="FFFF7128"/>
        <color rgb="FFFFEF9C"/>
      </colorScale>
    </cfRule>
  </conditionalFormatting>
  <conditionalFormatting sqref="G46:AC47">
    <cfRule type="containsBlanks" dxfId="6" priority="3">
      <formula>LEN(TRIM(G46))=0</formula>
    </cfRule>
  </conditionalFormatting>
  <conditionalFormatting sqref="H23:J23 L23:M23 O23:P23">
    <cfRule type="containsBlanks" dxfId="5" priority="1">
      <formula>LEN(TRIM(H23))=0</formula>
    </cfRule>
  </conditionalFormatting>
  <conditionalFormatting sqref="H15:AC16">
    <cfRule type="containsBlanks" dxfId="4" priority="6">
      <formula>LEN(TRIM(H15))=0</formula>
    </cfRule>
  </conditionalFormatting>
  <conditionalFormatting sqref="H21:AC22 A27:A41">
    <cfRule type="containsBlanks" dxfId="3" priority="12">
      <formula>LEN(TRIM(A21))=0</formula>
    </cfRule>
  </conditionalFormatting>
  <conditionalFormatting sqref="L20:AC20">
    <cfRule type="containsBlanks" dxfId="2" priority="2">
      <formula>LEN(TRIM(L20))=0</formula>
    </cfRule>
  </conditionalFormatting>
  <conditionalFormatting sqref="S12:AC13 H15 H19:AC19 H24 U28:W42">
    <cfRule type="containsBlanks" dxfId="1" priority="13">
      <formula>LEN(TRIM(H12))=0</formula>
    </cfRule>
  </conditionalFormatting>
  <dataValidations disablePrompts="1" count="3">
    <dataValidation type="list" allowBlank="1" showInputMessage="1" showErrorMessage="1" sqref="B21:G21" xr:uid="{D06FF02B-B88F-4193-91BE-CD0EADCBA6EA}">
      <formula1>"元請業者,請負業者,建設会社,受注者"</formula1>
    </dataValidation>
    <dataValidation type="list" allowBlank="1" showInputMessage="1" showErrorMessage="1" sqref="B19:G19" xr:uid="{FF2042EC-38A2-44ED-A267-974553BA5BB1}">
      <formula1>"工事名称,建物名称,現場名称"</formula1>
    </dataValidation>
    <dataValidation type="list" allowBlank="1" showInputMessage="1" showErrorMessage="1" sqref="B20:G20" xr:uid="{0EE4D8C3-8515-4877-BF0F-00D1018663D8}">
      <formula1>"現場住所,所在地"</formula1>
    </dataValidation>
  </dataValidations>
  <hyperlinks>
    <hyperlink ref="B26" location="商品一覧!A1" display="出荷数量　別シート：標品一覧から入力をお願いいたします。" xr:uid="{83CB0415-7047-4D91-AC60-A8F66B2B152F}"/>
  </hyperlinks>
  <printOptions horizontalCentered="1" verticalCentered="1"/>
  <pageMargins left="0.11811023622047245" right="0.23622047244094491" top="0.39370078740157483" bottom="0.43307086614173229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241300</xdr:colOff>
                    <xdr:row>3</xdr:row>
                    <xdr:rowOff>0</xdr:rowOff>
                  </from>
                  <to>
                    <xdr:col>2</xdr:col>
                    <xdr:colOff>107950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6</xdr:col>
                    <xdr:colOff>82550</xdr:colOff>
                    <xdr:row>4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8AC7-B5A6-49FB-9294-90E76490818B}">
  <sheetPr>
    <tabColor rgb="FFFFFF00"/>
    <pageSetUpPr fitToPage="1"/>
  </sheetPr>
  <dimension ref="A1:N160"/>
  <sheetViews>
    <sheetView showGridLines="0" showZeros="0" zoomScaleNormal="100" workbookViewId="0"/>
  </sheetViews>
  <sheetFormatPr defaultColWidth="3.6640625" defaultRowHeight="15" customHeight="1" x14ac:dyDescent="0.3"/>
  <cols>
    <col min="1" max="1" width="3.6640625" style="1"/>
    <col min="2" max="2" width="5.1640625" style="1" customWidth="1"/>
    <col min="3" max="3" width="11.1640625" style="1" customWidth="1"/>
    <col min="4" max="4" width="33.33203125" style="1" customWidth="1"/>
    <col min="5" max="5" width="8.6640625" style="1" customWidth="1"/>
    <col min="6" max="8" width="6.33203125" style="1" customWidth="1"/>
    <col min="9" max="9" width="5.25" style="1" customWidth="1"/>
    <col min="10" max="10" width="11.1640625" style="1" bestFit="1" customWidth="1"/>
    <col min="11" max="11" width="33.4140625" style="1" customWidth="1"/>
    <col min="12" max="12" width="8.6640625" style="9" bestFit="1" customWidth="1"/>
    <col min="13" max="13" width="6.33203125" style="15" bestFit="1" customWidth="1"/>
    <col min="14" max="14" width="3.6640625" style="57"/>
    <col min="15" max="16384" width="3.6640625" style="1"/>
  </cols>
  <sheetData>
    <row r="1" spans="1:14" ht="15" customHeight="1" x14ac:dyDescent="0.3">
      <c r="B1" s="30" t="s">
        <v>74</v>
      </c>
      <c r="I1" s="31" t="s">
        <v>68</v>
      </c>
    </row>
    <row r="2" spans="1:14" ht="15" customHeight="1" x14ac:dyDescent="0.3">
      <c r="B2" s="15" t="s">
        <v>73</v>
      </c>
      <c r="I2" s="32" t="s">
        <v>267</v>
      </c>
    </row>
    <row r="3" spans="1:14" s="15" customFormat="1" ht="15" customHeight="1" x14ac:dyDescent="0.3">
      <c r="A3" s="15" t="s">
        <v>72</v>
      </c>
      <c r="B3" s="33" t="s">
        <v>71</v>
      </c>
      <c r="C3" s="34" t="s">
        <v>61</v>
      </c>
      <c r="D3" s="34" t="s">
        <v>6</v>
      </c>
      <c r="E3" s="34" t="s">
        <v>28</v>
      </c>
      <c r="F3" s="34" t="s">
        <v>29</v>
      </c>
      <c r="I3" s="35" t="s">
        <v>71</v>
      </c>
      <c r="J3" s="36" t="s">
        <v>61</v>
      </c>
      <c r="K3" s="36" t="s">
        <v>6</v>
      </c>
      <c r="L3" s="47" t="s">
        <v>28</v>
      </c>
      <c r="M3" s="37" t="s">
        <v>29</v>
      </c>
      <c r="N3" s="58"/>
    </row>
    <row r="4" spans="1:14" ht="15" customHeight="1" x14ac:dyDescent="0.3">
      <c r="A4" s="1">
        <v>1</v>
      </c>
      <c r="B4" s="38"/>
      <c r="C4" s="39" t="str">
        <f>IFERROR(VLOOKUP(B4,テーブル1[#All],2,FALSE),"")</f>
        <v/>
      </c>
      <c r="D4" s="39" t="str">
        <f>IFERROR(VLOOKUP(B4,テーブル1[#All],3,FALSE),"")</f>
        <v/>
      </c>
      <c r="E4" s="40" t="str">
        <f>IFERROR(VLOOKUP(B4,テーブル1[#All],4,FALSE),"")</f>
        <v/>
      </c>
      <c r="F4" s="41" t="str">
        <f>IFERROR(VLOOKUP(B4,テーブル1[#All],5,FALSE),"")</f>
        <v/>
      </c>
      <c r="G4" s="18"/>
      <c r="H4" s="18"/>
      <c r="I4" s="42">
        <f>ROW()-3</f>
        <v>1</v>
      </c>
      <c r="J4" s="41" t="s">
        <v>92</v>
      </c>
      <c r="K4" s="41" t="s">
        <v>268</v>
      </c>
      <c r="L4" s="44" t="s">
        <v>93</v>
      </c>
      <c r="M4" s="25" t="s">
        <v>86</v>
      </c>
    </row>
    <row r="5" spans="1:14" ht="15" customHeight="1" x14ac:dyDescent="0.3">
      <c r="A5" s="1">
        <v>2</v>
      </c>
      <c r="B5" s="38"/>
      <c r="C5" s="39" t="str">
        <f>IFERROR(VLOOKUP(B5,テーブル1[#All],2,FALSE),"")</f>
        <v/>
      </c>
      <c r="D5" s="39" t="str">
        <f>IFERROR(VLOOKUP(B5,テーブル1[#All],3,FALSE),"")</f>
        <v/>
      </c>
      <c r="E5" s="40" t="str">
        <f>IFERROR(VLOOKUP(B5,テーブル1[#All],4,FALSE),"")</f>
        <v/>
      </c>
      <c r="F5" s="41" t="str">
        <f>IFERROR(VLOOKUP(B5,テーブル1[#All],5,FALSE),"")</f>
        <v/>
      </c>
      <c r="G5" s="18"/>
      <c r="H5" s="18"/>
      <c r="I5" s="42">
        <f t="shared" ref="I5:I75" si="0">ROW()-3</f>
        <v>2</v>
      </c>
      <c r="J5" s="41" t="s">
        <v>92</v>
      </c>
      <c r="K5" s="41" t="s">
        <v>94</v>
      </c>
      <c r="L5" s="44" t="s">
        <v>93</v>
      </c>
      <c r="M5" s="25" t="s">
        <v>86</v>
      </c>
    </row>
    <row r="6" spans="1:14" ht="15" customHeight="1" x14ac:dyDescent="0.3">
      <c r="A6" s="1">
        <v>3</v>
      </c>
      <c r="B6" s="38"/>
      <c r="C6" s="39" t="str">
        <f>IFERROR(VLOOKUP(B6,テーブル1[#All],2,FALSE),"")</f>
        <v/>
      </c>
      <c r="D6" s="39" t="str">
        <f>IFERROR(VLOOKUP(B6,テーブル1[#All],3,FALSE),"")</f>
        <v/>
      </c>
      <c r="E6" s="40" t="str">
        <f>IFERROR(VLOOKUP(B6,テーブル1[#All],4,FALSE),"")</f>
        <v/>
      </c>
      <c r="F6" s="41" t="str">
        <f>IFERROR(VLOOKUP(B6,テーブル1[#All],5,FALSE),"")</f>
        <v/>
      </c>
      <c r="G6" s="18"/>
      <c r="H6" s="18"/>
      <c r="I6" s="42">
        <f t="shared" si="0"/>
        <v>3</v>
      </c>
      <c r="J6" s="41" t="s">
        <v>92</v>
      </c>
      <c r="K6" s="41" t="s">
        <v>95</v>
      </c>
      <c r="L6" s="44" t="s">
        <v>96</v>
      </c>
      <c r="M6" s="25" t="s">
        <v>86</v>
      </c>
    </row>
    <row r="7" spans="1:14" ht="15" customHeight="1" x14ac:dyDescent="0.3">
      <c r="A7" s="1">
        <v>4</v>
      </c>
      <c r="B7" s="38"/>
      <c r="C7" s="39" t="str">
        <f>IFERROR(VLOOKUP(B7,テーブル1[#All],2,FALSE),"")</f>
        <v/>
      </c>
      <c r="D7" s="39" t="str">
        <f>IFERROR(VLOOKUP(B7,テーブル1[#All],3,FALSE),"")</f>
        <v/>
      </c>
      <c r="E7" s="40" t="str">
        <f>IFERROR(VLOOKUP(B7,テーブル1[#All],4,FALSE),"")</f>
        <v/>
      </c>
      <c r="F7" s="41" t="str">
        <f>IFERROR(VLOOKUP(B7,テーブル1[#All],5,FALSE),"")</f>
        <v/>
      </c>
      <c r="G7" s="18"/>
      <c r="H7" s="18"/>
      <c r="I7" s="42">
        <f t="shared" si="0"/>
        <v>4</v>
      </c>
      <c r="J7" s="41" t="s">
        <v>92</v>
      </c>
      <c r="K7" s="41" t="s">
        <v>97</v>
      </c>
      <c r="L7" s="44" t="s">
        <v>96</v>
      </c>
      <c r="M7" s="25" t="s">
        <v>86</v>
      </c>
    </row>
    <row r="8" spans="1:14" ht="15" customHeight="1" x14ac:dyDescent="0.3">
      <c r="A8" s="1">
        <v>5</v>
      </c>
      <c r="B8" s="38"/>
      <c r="C8" s="39" t="str">
        <f>IFERROR(VLOOKUP(B8,テーブル1[#All],2,FALSE),"")</f>
        <v/>
      </c>
      <c r="D8" s="39" t="str">
        <f>IFERROR(VLOOKUP(B8,テーブル1[#All],3,FALSE),"")</f>
        <v/>
      </c>
      <c r="E8" s="40" t="str">
        <f>IFERROR(VLOOKUP(B8,テーブル1[#All],4,FALSE),"")</f>
        <v/>
      </c>
      <c r="F8" s="41" t="str">
        <f>IFERROR(VLOOKUP(B8,テーブル1[#All],5,FALSE),"")</f>
        <v/>
      </c>
      <c r="G8" s="18"/>
      <c r="H8" s="18"/>
      <c r="I8" s="42">
        <f t="shared" si="0"/>
        <v>5</v>
      </c>
      <c r="J8" s="41" t="s">
        <v>92</v>
      </c>
      <c r="K8" s="41" t="s">
        <v>269</v>
      </c>
      <c r="L8" s="44" t="s">
        <v>98</v>
      </c>
      <c r="M8" s="25" t="s">
        <v>86</v>
      </c>
    </row>
    <row r="9" spans="1:14" ht="15" customHeight="1" x14ac:dyDescent="0.3">
      <c r="A9" s="1">
        <v>6</v>
      </c>
      <c r="B9" s="38"/>
      <c r="C9" s="39" t="str">
        <f>IFERROR(VLOOKUP(B9,テーブル1[#All],2,FALSE),"")</f>
        <v/>
      </c>
      <c r="D9" s="39" t="str">
        <f>IFERROR(VLOOKUP(B9,テーブル1[#All],3,FALSE),"")</f>
        <v/>
      </c>
      <c r="E9" s="40" t="str">
        <f>IFERROR(VLOOKUP(B9,テーブル1[#All],4,FALSE),"")</f>
        <v/>
      </c>
      <c r="F9" s="41" t="str">
        <f>IFERROR(VLOOKUP(B9,テーブル1[#All],5,FALSE),"")</f>
        <v/>
      </c>
      <c r="G9" s="18"/>
      <c r="H9" s="18"/>
      <c r="I9" s="42">
        <f t="shared" si="0"/>
        <v>6</v>
      </c>
      <c r="J9" s="41" t="s">
        <v>92</v>
      </c>
      <c r="K9" s="41" t="s">
        <v>99</v>
      </c>
      <c r="L9" s="44" t="s">
        <v>93</v>
      </c>
      <c r="M9" s="25" t="s">
        <v>86</v>
      </c>
    </row>
    <row r="10" spans="1:14" ht="15" customHeight="1" x14ac:dyDescent="0.3">
      <c r="A10" s="1">
        <v>7</v>
      </c>
      <c r="B10" s="38"/>
      <c r="C10" s="39" t="str">
        <f>IFERROR(VLOOKUP(B10,テーブル1[#All],2,FALSE),"")</f>
        <v/>
      </c>
      <c r="D10" s="39" t="str">
        <f>IFERROR(VLOOKUP(B10,テーブル1[#All],3,FALSE),"")</f>
        <v/>
      </c>
      <c r="E10" s="40" t="str">
        <f>IFERROR(VLOOKUP(B10,テーブル1[#All],4,FALSE),"")</f>
        <v/>
      </c>
      <c r="F10" s="41" t="str">
        <f>IFERROR(VLOOKUP(B10,テーブル1[#All],5,FALSE),"")</f>
        <v/>
      </c>
      <c r="G10" s="18"/>
      <c r="H10" s="18"/>
      <c r="I10" s="42">
        <f t="shared" si="0"/>
        <v>7</v>
      </c>
      <c r="J10" s="41" t="s">
        <v>92</v>
      </c>
      <c r="K10" s="41" t="s">
        <v>100</v>
      </c>
      <c r="L10" s="44" t="s">
        <v>96</v>
      </c>
      <c r="M10" s="25" t="s">
        <v>83</v>
      </c>
    </row>
    <row r="11" spans="1:14" ht="15" customHeight="1" x14ac:dyDescent="0.3">
      <c r="A11" s="1">
        <v>8</v>
      </c>
      <c r="B11" s="38"/>
      <c r="C11" s="39" t="str">
        <f>IFERROR(VLOOKUP(B11,テーブル1[#All],2,FALSE),"")</f>
        <v/>
      </c>
      <c r="D11" s="39" t="str">
        <f>IFERROR(VLOOKUP(B11,テーブル1[#All],3,FALSE),"")</f>
        <v/>
      </c>
      <c r="E11" s="40" t="str">
        <f>IFERROR(VLOOKUP(B11,テーブル1[#All],4,FALSE),"")</f>
        <v/>
      </c>
      <c r="F11" s="41" t="str">
        <f>IFERROR(VLOOKUP(B11,テーブル1[#All],5,FALSE),"")</f>
        <v/>
      </c>
      <c r="G11" s="18"/>
      <c r="H11" s="18"/>
      <c r="I11" s="42">
        <f t="shared" si="0"/>
        <v>8</v>
      </c>
      <c r="J11" s="41" t="s">
        <v>92</v>
      </c>
      <c r="K11" s="41" t="s">
        <v>101</v>
      </c>
      <c r="L11" s="44" t="s">
        <v>102</v>
      </c>
      <c r="M11" s="25" t="s">
        <v>83</v>
      </c>
    </row>
    <row r="12" spans="1:14" ht="15" customHeight="1" x14ac:dyDescent="0.3">
      <c r="A12" s="1">
        <v>9</v>
      </c>
      <c r="B12" s="38"/>
      <c r="C12" s="39" t="str">
        <f>IFERROR(VLOOKUP(B12,テーブル1[#All],2,FALSE),"")</f>
        <v/>
      </c>
      <c r="D12" s="39" t="str">
        <f>IFERROR(VLOOKUP(B12,テーブル1[#All],3,FALSE),"")</f>
        <v/>
      </c>
      <c r="E12" s="40" t="str">
        <f>IFERROR(VLOOKUP(B12,テーブル1[#All],4,FALSE),"")</f>
        <v/>
      </c>
      <c r="F12" s="41" t="str">
        <f>IFERROR(VLOOKUP(B12,テーブル1[#All],5,FALSE),"")</f>
        <v/>
      </c>
      <c r="G12" s="18"/>
      <c r="H12" s="18"/>
      <c r="I12" s="42">
        <f t="shared" si="0"/>
        <v>9</v>
      </c>
      <c r="J12" s="41" t="s">
        <v>92</v>
      </c>
      <c r="K12" s="41" t="s">
        <v>103</v>
      </c>
      <c r="L12" s="44" t="s">
        <v>102</v>
      </c>
      <c r="M12" s="25" t="s">
        <v>83</v>
      </c>
    </row>
    <row r="13" spans="1:14" ht="15" customHeight="1" x14ac:dyDescent="0.3">
      <c r="A13" s="1">
        <v>10</v>
      </c>
      <c r="B13" s="38"/>
      <c r="C13" s="39" t="str">
        <f>IFERROR(VLOOKUP(B13,テーブル1[#All],2,FALSE),"")</f>
        <v/>
      </c>
      <c r="D13" s="39" t="str">
        <f>IFERROR(VLOOKUP(B13,テーブル1[#All],3,FALSE),"")</f>
        <v/>
      </c>
      <c r="E13" s="40" t="str">
        <f>IFERROR(VLOOKUP(B13,テーブル1[#All],4,FALSE),"")</f>
        <v/>
      </c>
      <c r="F13" s="41" t="str">
        <f>IFERROR(VLOOKUP(B13,テーブル1[#All],5,FALSE),"")</f>
        <v/>
      </c>
      <c r="G13" s="18"/>
      <c r="H13" s="18"/>
      <c r="I13" s="42">
        <f t="shared" si="0"/>
        <v>10</v>
      </c>
      <c r="J13" s="41" t="s">
        <v>92</v>
      </c>
      <c r="K13" s="41" t="s">
        <v>104</v>
      </c>
      <c r="L13" s="44" t="s">
        <v>96</v>
      </c>
      <c r="M13" s="25" t="s">
        <v>83</v>
      </c>
    </row>
    <row r="14" spans="1:14" ht="15" customHeight="1" x14ac:dyDescent="0.3">
      <c r="A14" s="1">
        <v>11</v>
      </c>
      <c r="B14" s="38"/>
      <c r="C14" s="39" t="str">
        <f>IFERROR(VLOOKUP(B14,テーブル1[#All],2,FALSE),"")</f>
        <v/>
      </c>
      <c r="D14" s="39" t="str">
        <f>IFERROR(VLOOKUP(B14,テーブル1[#All],3,FALSE),"")</f>
        <v/>
      </c>
      <c r="E14" s="40" t="str">
        <f>IFERROR(VLOOKUP(B14,テーブル1[#All],4,FALSE),"")</f>
        <v/>
      </c>
      <c r="F14" s="41" t="str">
        <f>IFERROR(VLOOKUP(B14,テーブル1[#All],5,FALSE),"")</f>
        <v/>
      </c>
      <c r="G14" s="18"/>
      <c r="H14" s="18"/>
      <c r="I14" s="42">
        <f t="shared" si="0"/>
        <v>11</v>
      </c>
      <c r="J14" s="41" t="s">
        <v>92</v>
      </c>
      <c r="K14" s="41" t="s">
        <v>105</v>
      </c>
      <c r="L14" s="44" t="s">
        <v>106</v>
      </c>
      <c r="M14" s="25" t="s">
        <v>86</v>
      </c>
    </row>
    <row r="15" spans="1:14" ht="15" customHeight="1" x14ac:dyDescent="0.3">
      <c r="A15" s="1">
        <v>12</v>
      </c>
      <c r="B15" s="38"/>
      <c r="C15" s="39" t="str">
        <f>IFERROR(VLOOKUP(B15,テーブル1[#All],2,FALSE),"")</f>
        <v/>
      </c>
      <c r="D15" s="39" t="str">
        <f>IFERROR(VLOOKUP(B15,テーブル1[#All],3,FALSE),"")</f>
        <v/>
      </c>
      <c r="E15" s="40" t="str">
        <f>IFERROR(VLOOKUP(B15,テーブル1[#All],4,FALSE),"")</f>
        <v/>
      </c>
      <c r="F15" s="41" t="str">
        <f>IFERROR(VLOOKUP(B15,テーブル1[#All],5,FALSE),"")</f>
        <v/>
      </c>
      <c r="G15" s="18"/>
      <c r="H15" s="18"/>
      <c r="I15" s="42">
        <f t="shared" si="0"/>
        <v>12</v>
      </c>
      <c r="J15" s="41" t="s">
        <v>92</v>
      </c>
      <c r="K15" s="41" t="s">
        <v>107</v>
      </c>
      <c r="L15" s="44" t="s">
        <v>106</v>
      </c>
      <c r="M15" s="25" t="s">
        <v>86</v>
      </c>
    </row>
    <row r="16" spans="1:14" ht="15" customHeight="1" x14ac:dyDescent="0.3">
      <c r="A16" s="1">
        <v>13</v>
      </c>
      <c r="B16" s="38"/>
      <c r="C16" s="39" t="str">
        <f>IFERROR(VLOOKUP(B16,テーブル1[#All],2,FALSE),"")</f>
        <v/>
      </c>
      <c r="D16" s="39" t="str">
        <f>IFERROR(VLOOKUP(B16,テーブル1[#All],3,FALSE),"")</f>
        <v/>
      </c>
      <c r="E16" s="40" t="str">
        <f>IFERROR(VLOOKUP(B16,テーブル1[#All],4,FALSE),"")</f>
        <v/>
      </c>
      <c r="F16" s="41" t="str">
        <f>IFERROR(VLOOKUP(B16,テーブル1[#All],5,FALSE),"")</f>
        <v/>
      </c>
      <c r="G16" s="18"/>
      <c r="H16" s="18"/>
      <c r="I16" s="42">
        <f t="shared" si="0"/>
        <v>13</v>
      </c>
      <c r="J16" s="41" t="s">
        <v>92</v>
      </c>
      <c r="K16" s="41" t="s">
        <v>108</v>
      </c>
      <c r="L16" s="44" t="s">
        <v>102</v>
      </c>
      <c r="M16" s="25" t="s">
        <v>22</v>
      </c>
    </row>
    <row r="17" spans="1:13" ht="15" customHeight="1" x14ac:dyDescent="0.3">
      <c r="A17" s="1">
        <v>14</v>
      </c>
      <c r="B17" s="38"/>
      <c r="C17" s="39" t="str">
        <f>IFERROR(VLOOKUP(B17,テーブル1[#All],2,FALSE),"")</f>
        <v/>
      </c>
      <c r="D17" s="39" t="str">
        <f>IFERROR(VLOOKUP(B17,テーブル1[#All],3,FALSE),"")</f>
        <v/>
      </c>
      <c r="E17" s="40" t="str">
        <f>IFERROR(VLOOKUP(B17,テーブル1[#All],4,FALSE),"")</f>
        <v/>
      </c>
      <c r="F17" s="41" t="str">
        <f>IFERROR(VLOOKUP(B17,テーブル1[#All],5,FALSE),"")</f>
        <v/>
      </c>
      <c r="G17" s="18"/>
      <c r="H17" s="18"/>
      <c r="I17" s="42">
        <f t="shared" si="0"/>
        <v>14</v>
      </c>
      <c r="J17" s="41" t="s">
        <v>92</v>
      </c>
      <c r="K17" s="41" t="s">
        <v>109</v>
      </c>
      <c r="L17" s="44" t="s">
        <v>96</v>
      </c>
      <c r="M17" s="25" t="s">
        <v>83</v>
      </c>
    </row>
    <row r="18" spans="1:13" ht="15" customHeight="1" x14ac:dyDescent="0.3">
      <c r="A18" s="1">
        <v>15</v>
      </c>
      <c r="B18" s="38"/>
      <c r="C18" s="39" t="str">
        <f>IFERROR(VLOOKUP(B18,テーブル1[#All],2,FALSE),"")</f>
        <v/>
      </c>
      <c r="D18" s="39" t="str">
        <f>IFERROR(VLOOKUP(B18,テーブル1[#All],3,FALSE),"")</f>
        <v/>
      </c>
      <c r="E18" s="40" t="str">
        <f>IFERROR(VLOOKUP(B18,テーブル1[#All],4,FALSE),"")</f>
        <v/>
      </c>
      <c r="F18" s="41" t="str">
        <f>IFERROR(VLOOKUP(B18,テーブル1[#All],5,FALSE),"")</f>
        <v/>
      </c>
      <c r="G18" s="18"/>
      <c r="H18" s="18"/>
      <c r="I18" s="42">
        <f>ROW()-3</f>
        <v>15</v>
      </c>
      <c r="J18" s="41" t="s">
        <v>92</v>
      </c>
      <c r="K18" s="41" t="s">
        <v>110</v>
      </c>
      <c r="L18" s="44" t="s">
        <v>111</v>
      </c>
      <c r="M18" s="25" t="s">
        <v>83</v>
      </c>
    </row>
    <row r="19" spans="1:13" ht="15" customHeight="1" x14ac:dyDescent="0.3">
      <c r="I19" s="42">
        <f t="shared" si="0"/>
        <v>16</v>
      </c>
      <c r="J19" s="41" t="s">
        <v>92</v>
      </c>
      <c r="K19" s="41" t="s">
        <v>112</v>
      </c>
      <c r="L19" s="44" t="s">
        <v>113</v>
      </c>
      <c r="M19" s="25" t="s">
        <v>83</v>
      </c>
    </row>
    <row r="20" spans="1:13" ht="15" customHeight="1" x14ac:dyDescent="0.3">
      <c r="I20" s="42">
        <f t="shared" si="0"/>
        <v>17</v>
      </c>
      <c r="J20" s="41" t="s">
        <v>81</v>
      </c>
      <c r="K20" s="41" t="s">
        <v>114</v>
      </c>
      <c r="L20" s="44" t="s">
        <v>82</v>
      </c>
      <c r="M20" s="25" t="s">
        <v>83</v>
      </c>
    </row>
    <row r="21" spans="1:13" ht="15" customHeight="1" x14ac:dyDescent="0.3">
      <c r="I21" s="42">
        <f t="shared" si="0"/>
        <v>18</v>
      </c>
      <c r="J21" s="41" t="s">
        <v>81</v>
      </c>
      <c r="K21" s="41" t="s">
        <v>115</v>
      </c>
      <c r="L21" s="44" t="s">
        <v>82</v>
      </c>
      <c r="M21" s="25" t="s">
        <v>83</v>
      </c>
    </row>
    <row r="22" spans="1:13" ht="15" customHeight="1" x14ac:dyDescent="0.3">
      <c r="I22" s="42">
        <f t="shared" si="0"/>
        <v>19</v>
      </c>
      <c r="J22" s="41" t="s">
        <v>81</v>
      </c>
      <c r="K22" s="41" t="s">
        <v>116</v>
      </c>
      <c r="L22" s="44" t="s">
        <v>82</v>
      </c>
      <c r="M22" s="25" t="s">
        <v>83</v>
      </c>
    </row>
    <row r="23" spans="1:13" ht="15" customHeight="1" x14ac:dyDescent="0.3">
      <c r="I23" s="42">
        <f t="shared" si="0"/>
        <v>20</v>
      </c>
      <c r="J23" s="41" t="s">
        <v>81</v>
      </c>
      <c r="K23" s="41" t="s">
        <v>117</v>
      </c>
      <c r="L23" s="44" t="s">
        <v>82</v>
      </c>
      <c r="M23" s="25" t="s">
        <v>83</v>
      </c>
    </row>
    <row r="24" spans="1:13" ht="15" customHeight="1" x14ac:dyDescent="0.3">
      <c r="I24" s="42">
        <f t="shared" ref="I24:I25" si="1">ROW()-3</f>
        <v>21</v>
      </c>
      <c r="J24" s="41" t="s">
        <v>81</v>
      </c>
      <c r="K24" s="41" t="s">
        <v>118</v>
      </c>
      <c r="L24" s="44" t="s">
        <v>82</v>
      </c>
      <c r="M24" s="25" t="s">
        <v>83</v>
      </c>
    </row>
    <row r="25" spans="1:13" ht="15" customHeight="1" x14ac:dyDescent="0.3">
      <c r="I25" s="42">
        <f t="shared" si="1"/>
        <v>22</v>
      </c>
      <c r="J25" s="41" t="s">
        <v>81</v>
      </c>
      <c r="K25" s="41" t="s">
        <v>84</v>
      </c>
      <c r="L25" s="44" t="s">
        <v>82</v>
      </c>
      <c r="M25" s="25" t="s">
        <v>83</v>
      </c>
    </row>
    <row r="26" spans="1:13" ht="15" customHeight="1" x14ac:dyDescent="0.3">
      <c r="I26" s="42">
        <f t="shared" si="0"/>
        <v>23</v>
      </c>
      <c r="J26" s="41" t="s">
        <v>81</v>
      </c>
      <c r="K26" s="41" t="s">
        <v>119</v>
      </c>
      <c r="L26" s="44" t="s">
        <v>120</v>
      </c>
      <c r="M26" s="25" t="s">
        <v>83</v>
      </c>
    </row>
    <row r="27" spans="1:13" ht="15" customHeight="1" x14ac:dyDescent="0.3">
      <c r="I27" s="42">
        <f t="shared" si="0"/>
        <v>24</v>
      </c>
      <c r="J27" s="41" t="s">
        <v>81</v>
      </c>
      <c r="K27" s="41" t="s">
        <v>121</v>
      </c>
      <c r="L27" s="44" t="s">
        <v>96</v>
      </c>
      <c r="M27" s="25" t="s">
        <v>83</v>
      </c>
    </row>
    <row r="28" spans="1:13" ht="15" customHeight="1" x14ac:dyDescent="0.3">
      <c r="I28" s="42">
        <f t="shared" si="0"/>
        <v>25</v>
      </c>
      <c r="J28" s="41" t="s">
        <v>81</v>
      </c>
      <c r="K28" s="41" t="s">
        <v>122</v>
      </c>
      <c r="L28" s="44" t="s">
        <v>82</v>
      </c>
      <c r="M28" s="25" t="s">
        <v>83</v>
      </c>
    </row>
    <row r="29" spans="1:13" ht="15" customHeight="1" x14ac:dyDescent="0.3">
      <c r="I29" s="42">
        <f t="shared" si="0"/>
        <v>26</v>
      </c>
      <c r="J29" s="41" t="s">
        <v>81</v>
      </c>
      <c r="K29" s="41" t="s">
        <v>123</v>
      </c>
      <c r="L29" s="44" t="s">
        <v>82</v>
      </c>
      <c r="M29" s="25" t="s">
        <v>83</v>
      </c>
    </row>
    <row r="30" spans="1:13" ht="15" customHeight="1" x14ac:dyDescent="0.3">
      <c r="I30" s="42">
        <f t="shared" si="0"/>
        <v>27</v>
      </c>
      <c r="J30" s="41" t="s">
        <v>124</v>
      </c>
      <c r="K30" s="41" t="s">
        <v>125</v>
      </c>
      <c r="L30" s="44" t="s">
        <v>126</v>
      </c>
      <c r="M30" s="25" t="s">
        <v>127</v>
      </c>
    </row>
    <row r="31" spans="1:13" ht="15" customHeight="1" x14ac:dyDescent="0.3">
      <c r="I31" s="42">
        <f t="shared" si="0"/>
        <v>28</v>
      </c>
      <c r="J31" s="41" t="s">
        <v>124</v>
      </c>
      <c r="K31" s="41" t="s">
        <v>128</v>
      </c>
      <c r="L31" s="44" t="s">
        <v>126</v>
      </c>
      <c r="M31" s="25" t="s">
        <v>127</v>
      </c>
    </row>
    <row r="32" spans="1:13" ht="15" customHeight="1" x14ac:dyDescent="0.3">
      <c r="I32" s="42">
        <f t="shared" si="0"/>
        <v>29</v>
      </c>
      <c r="J32" s="41" t="s">
        <v>124</v>
      </c>
      <c r="K32" s="41" t="s">
        <v>129</v>
      </c>
      <c r="L32" s="44" t="s">
        <v>126</v>
      </c>
      <c r="M32" s="25" t="s">
        <v>127</v>
      </c>
    </row>
    <row r="33" spans="9:13" ht="15" customHeight="1" x14ac:dyDescent="0.3">
      <c r="I33" s="42">
        <f t="shared" si="0"/>
        <v>30</v>
      </c>
      <c r="J33" s="41" t="s">
        <v>124</v>
      </c>
      <c r="K33" s="41" t="s">
        <v>130</v>
      </c>
      <c r="L33" s="44" t="s">
        <v>126</v>
      </c>
      <c r="M33" s="25" t="s">
        <v>127</v>
      </c>
    </row>
    <row r="34" spans="9:13" ht="15" customHeight="1" x14ac:dyDescent="0.3">
      <c r="I34" s="42">
        <f t="shared" si="0"/>
        <v>31</v>
      </c>
      <c r="J34" s="41" t="s">
        <v>124</v>
      </c>
      <c r="K34" s="41" t="s">
        <v>131</v>
      </c>
      <c r="L34" s="44" t="s">
        <v>126</v>
      </c>
      <c r="M34" s="25" t="s">
        <v>127</v>
      </c>
    </row>
    <row r="35" spans="9:13" ht="15" customHeight="1" x14ac:dyDescent="0.3">
      <c r="I35" s="42">
        <f t="shared" si="0"/>
        <v>32</v>
      </c>
      <c r="J35" s="41" t="s">
        <v>124</v>
      </c>
      <c r="K35" s="41" t="s">
        <v>132</v>
      </c>
      <c r="L35" s="44" t="s">
        <v>133</v>
      </c>
      <c r="M35" s="25" t="s">
        <v>127</v>
      </c>
    </row>
    <row r="36" spans="9:13" ht="15" customHeight="1" x14ac:dyDescent="0.3">
      <c r="I36" s="42">
        <f t="shared" si="0"/>
        <v>33</v>
      </c>
      <c r="J36" s="41" t="s">
        <v>30</v>
      </c>
      <c r="K36" s="41" t="s">
        <v>134</v>
      </c>
      <c r="L36" s="44" t="s">
        <v>111</v>
      </c>
      <c r="M36" s="25" t="s">
        <v>86</v>
      </c>
    </row>
    <row r="37" spans="9:13" ht="15" customHeight="1" x14ac:dyDescent="0.3">
      <c r="I37" s="42">
        <f t="shared" si="0"/>
        <v>34</v>
      </c>
      <c r="J37" s="41" t="s">
        <v>30</v>
      </c>
      <c r="K37" s="41" t="s">
        <v>135</v>
      </c>
      <c r="L37" s="44" t="s">
        <v>136</v>
      </c>
      <c r="M37" s="25" t="s">
        <v>83</v>
      </c>
    </row>
    <row r="38" spans="9:13" ht="15" customHeight="1" x14ac:dyDescent="0.3">
      <c r="I38" s="42">
        <f t="shared" si="0"/>
        <v>35</v>
      </c>
      <c r="J38" s="41" t="s">
        <v>137</v>
      </c>
      <c r="K38" s="41" t="s">
        <v>138</v>
      </c>
      <c r="L38" s="44" t="s">
        <v>139</v>
      </c>
      <c r="M38" s="25" t="s">
        <v>127</v>
      </c>
    </row>
    <row r="39" spans="9:13" ht="15" customHeight="1" x14ac:dyDescent="0.3">
      <c r="I39" s="42">
        <f t="shared" si="0"/>
        <v>36</v>
      </c>
      <c r="J39" s="41" t="s">
        <v>137</v>
      </c>
      <c r="K39" s="41" t="s">
        <v>140</v>
      </c>
      <c r="L39" s="44" t="s">
        <v>141</v>
      </c>
      <c r="M39" s="25" t="s">
        <v>127</v>
      </c>
    </row>
    <row r="40" spans="9:13" ht="15" customHeight="1" x14ac:dyDescent="0.3">
      <c r="I40" s="42">
        <f t="shared" si="0"/>
        <v>37</v>
      </c>
      <c r="J40" s="41" t="s">
        <v>137</v>
      </c>
      <c r="K40" s="41" t="s">
        <v>142</v>
      </c>
      <c r="L40" s="44" t="s">
        <v>126</v>
      </c>
      <c r="M40" s="25" t="s">
        <v>127</v>
      </c>
    </row>
    <row r="41" spans="9:13" ht="15" customHeight="1" x14ac:dyDescent="0.3">
      <c r="I41" s="42">
        <f t="shared" si="0"/>
        <v>38</v>
      </c>
      <c r="J41" s="41" t="s">
        <v>137</v>
      </c>
      <c r="K41" s="41" t="s">
        <v>143</v>
      </c>
      <c r="L41" s="44" t="s">
        <v>144</v>
      </c>
      <c r="M41" s="25" t="s">
        <v>127</v>
      </c>
    </row>
    <row r="42" spans="9:13" ht="15" customHeight="1" x14ac:dyDescent="0.3">
      <c r="I42" s="42">
        <f t="shared" si="0"/>
        <v>39</v>
      </c>
      <c r="J42" s="41" t="s">
        <v>145</v>
      </c>
      <c r="K42" s="41" t="s">
        <v>146</v>
      </c>
      <c r="L42" s="44" t="s">
        <v>126</v>
      </c>
      <c r="M42" s="25" t="s">
        <v>127</v>
      </c>
    </row>
    <row r="43" spans="9:13" ht="15" customHeight="1" x14ac:dyDescent="0.3">
      <c r="I43" s="42">
        <f t="shared" si="0"/>
        <v>40</v>
      </c>
      <c r="J43" s="41" t="s">
        <v>145</v>
      </c>
      <c r="K43" s="41" t="s">
        <v>147</v>
      </c>
      <c r="L43" s="44" t="s">
        <v>126</v>
      </c>
      <c r="M43" s="25" t="s">
        <v>127</v>
      </c>
    </row>
    <row r="44" spans="9:13" ht="15" customHeight="1" x14ac:dyDescent="0.3">
      <c r="I44" s="42">
        <f t="shared" si="0"/>
        <v>41</v>
      </c>
      <c r="J44" s="41" t="s">
        <v>145</v>
      </c>
      <c r="K44" s="41" t="s">
        <v>148</v>
      </c>
      <c r="L44" s="44" t="s">
        <v>126</v>
      </c>
      <c r="M44" s="25" t="s">
        <v>127</v>
      </c>
    </row>
    <row r="45" spans="9:13" ht="15" customHeight="1" x14ac:dyDescent="0.3">
      <c r="I45" s="42">
        <f t="shared" si="0"/>
        <v>42</v>
      </c>
      <c r="J45" s="41" t="s">
        <v>145</v>
      </c>
      <c r="K45" s="41" t="s">
        <v>149</v>
      </c>
      <c r="L45" s="44" t="s">
        <v>144</v>
      </c>
      <c r="M45" s="25" t="s">
        <v>127</v>
      </c>
    </row>
    <row r="46" spans="9:13" ht="15" customHeight="1" x14ac:dyDescent="0.3">
      <c r="I46" s="42">
        <f t="shared" si="0"/>
        <v>43</v>
      </c>
      <c r="J46" s="41" t="s">
        <v>145</v>
      </c>
      <c r="K46" s="41" t="s">
        <v>150</v>
      </c>
      <c r="L46" s="44" t="s">
        <v>151</v>
      </c>
      <c r="M46" s="25" t="s">
        <v>127</v>
      </c>
    </row>
    <row r="47" spans="9:13" ht="15" customHeight="1" x14ac:dyDescent="0.3">
      <c r="I47" s="42">
        <f t="shared" si="0"/>
        <v>44</v>
      </c>
      <c r="J47" s="41" t="s">
        <v>145</v>
      </c>
      <c r="K47" s="41" t="s">
        <v>152</v>
      </c>
      <c r="L47" s="44" t="s">
        <v>151</v>
      </c>
      <c r="M47" s="25" t="s">
        <v>127</v>
      </c>
    </row>
    <row r="48" spans="9:13" ht="15" customHeight="1" x14ac:dyDescent="0.3">
      <c r="I48" s="42">
        <f t="shared" si="0"/>
        <v>45</v>
      </c>
      <c r="J48" s="41" t="s">
        <v>145</v>
      </c>
      <c r="K48" s="41" t="s">
        <v>153</v>
      </c>
      <c r="L48" s="44" t="s">
        <v>151</v>
      </c>
      <c r="M48" s="25" t="s">
        <v>127</v>
      </c>
    </row>
    <row r="49" spans="9:13" ht="15" customHeight="1" x14ac:dyDescent="0.3">
      <c r="I49" s="42">
        <f t="shared" si="0"/>
        <v>46</v>
      </c>
      <c r="J49" s="41" t="s">
        <v>145</v>
      </c>
      <c r="K49" s="41" t="s">
        <v>154</v>
      </c>
      <c r="L49" s="44" t="s">
        <v>151</v>
      </c>
      <c r="M49" s="25" t="s">
        <v>127</v>
      </c>
    </row>
    <row r="50" spans="9:13" ht="15" customHeight="1" x14ac:dyDescent="0.3">
      <c r="I50" s="42">
        <f t="shared" si="0"/>
        <v>47</v>
      </c>
      <c r="J50" s="41" t="s">
        <v>145</v>
      </c>
      <c r="K50" s="41" t="s">
        <v>155</v>
      </c>
      <c r="L50" s="44" t="s">
        <v>126</v>
      </c>
      <c r="M50" s="25" t="s">
        <v>127</v>
      </c>
    </row>
    <row r="51" spans="9:13" ht="15" customHeight="1" x14ac:dyDescent="0.3">
      <c r="I51" s="42">
        <f t="shared" si="0"/>
        <v>48</v>
      </c>
      <c r="J51" s="41" t="s">
        <v>145</v>
      </c>
      <c r="K51" s="41" t="s">
        <v>156</v>
      </c>
      <c r="L51" s="44" t="s">
        <v>139</v>
      </c>
      <c r="M51" s="25" t="s">
        <v>127</v>
      </c>
    </row>
    <row r="52" spans="9:13" ht="15" customHeight="1" x14ac:dyDescent="0.3">
      <c r="I52" s="42">
        <f t="shared" si="0"/>
        <v>49</v>
      </c>
      <c r="J52" s="41" t="s">
        <v>145</v>
      </c>
      <c r="K52" s="41" t="s">
        <v>157</v>
      </c>
      <c r="L52" s="44" t="s">
        <v>151</v>
      </c>
      <c r="M52" s="25" t="s">
        <v>127</v>
      </c>
    </row>
    <row r="53" spans="9:13" ht="15" customHeight="1" x14ac:dyDescent="0.3">
      <c r="I53" s="42">
        <f t="shared" si="0"/>
        <v>50</v>
      </c>
      <c r="J53" s="41" t="s">
        <v>158</v>
      </c>
      <c r="K53" s="41" t="s">
        <v>159</v>
      </c>
      <c r="L53" s="44" t="s">
        <v>120</v>
      </c>
      <c r="M53" s="25" t="s">
        <v>83</v>
      </c>
    </row>
    <row r="54" spans="9:13" ht="15" customHeight="1" x14ac:dyDescent="0.3">
      <c r="I54" s="42">
        <f t="shared" si="0"/>
        <v>51</v>
      </c>
      <c r="J54" s="41" t="s">
        <v>158</v>
      </c>
      <c r="K54" s="41" t="s">
        <v>160</v>
      </c>
      <c r="L54" s="44" t="s">
        <v>136</v>
      </c>
      <c r="M54" s="25" t="s">
        <v>83</v>
      </c>
    </row>
    <row r="55" spans="9:13" ht="15" customHeight="1" x14ac:dyDescent="0.3">
      <c r="I55" s="42">
        <f t="shared" si="0"/>
        <v>52</v>
      </c>
      <c r="J55" s="41" t="s">
        <v>158</v>
      </c>
      <c r="K55" s="41" t="s">
        <v>161</v>
      </c>
      <c r="L55" s="44" t="s">
        <v>162</v>
      </c>
      <c r="M55" s="25" t="s">
        <v>83</v>
      </c>
    </row>
    <row r="56" spans="9:13" ht="15" customHeight="1" x14ac:dyDescent="0.3">
      <c r="I56" s="42">
        <f t="shared" si="0"/>
        <v>53</v>
      </c>
      <c r="J56" s="41" t="s">
        <v>158</v>
      </c>
      <c r="K56" s="41" t="s">
        <v>163</v>
      </c>
      <c r="L56" s="44" t="s">
        <v>136</v>
      </c>
      <c r="M56" s="25" t="s">
        <v>83</v>
      </c>
    </row>
    <row r="57" spans="9:13" ht="15" customHeight="1" x14ac:dyDescent="0.3">
      <c r="I57" s="42">
        <f t="shared" si="0"/>
        <v>54</v>
      </c>
      <c r="J57" s="41" t="s">
        <v>85</v>
      </c>
      <c r="K57" s="41" t="s">
        <v>164</v>
      </c>
      <c r="L57" s="44" t="s">
        <v>165</v>
      </c>
      <c r="M57" s="25" t="s">
        <v>86</v>
      </c>
    </row>
    <row r="58" spans="9:13" ht="15" customHeight="1" x14ac:dyDescent="0.3">
      <c r="I58" s="42">
        <f t="shared" si="0"/>
        <v>55</v>
      </c>
      <c r="J58" s="41" t="s">
        <v>85</v>
      </c>
      <c r="K58" s="41" t="s">
        <v>166</v>
      </c>
      <c r="L58" s="44" t="s">
        <v>167</v>
      </c>
      <c r="M58" s="25" t="s">
        <v>86</v>
      </c>
    </row>
    <row r="59" spans="9:13" ht="15" customHeight="1" x14ac:dyDescent="0.3">
      <c r="I59" s="42">
        <f t="shared" si="0"/>
        <v>56</v>
      </c>
      <c r="J59" s="41" t="s">
        <v>85</v>
      </c>
      <c r="K59" s="41" t="s">
        <v>168</v>
      </c>
      <c r="L59" s="44" t="s">
        <v>167</v>
      </c>
      <c r="M59" s="25" t="s">
        <v>86</v>
      </c>
    </row>
    <row r="60" spans="9:13" ht="15" customHeight="1" x14ac:dyDescent="0.3">
      <c r="I60" s="42">
        <f t="shared" si="0"/>
        <v>57</v>
      </c>
      <c r="J60" s="41" t="s">
        <v>85</v>
      </c>
      <c r="K60" s="41" t="s">
        <v>169</v>
      </c>
      <c r="L60" s="44" t="s">
        <v>165</v>
      </c>
      <c r="M60" s="25" t="s">
        <v>86</v>
      </c>
    </row>
    <row r="61" spans="9:13" ht="15" customHeight="1" x14ac:dyDescent="0.3">
      <c r="I61" s="42">
        <f>ROW()-3</f>
        <v>58</v>
      </c>
      <c r="J61" s="41" t="s">
        <v>85</v>
      </c>
      <c r="K61" s="41" t="s">
        <v>91</v>
      </c>
      <c r="L61" s="44" t="s">
        <v>98</v>
      </c>
      <c r="M61" s="25" t="s">
        <v>86</v>
      </c>
    </row>
    <row r="62" spans="9:13" ht="15" customHeight="1" x14ac:dyDescent="0.3">
      <c r="I62" s="42">
        <f t="shared" si="0"/>
        <v>59</v>
      </c>
      <c r="J62" s="41" t="s">
        <v>85</v>
      </c>
      <c r="K62" s="41" t="s">
        <v>170</v>
      </c>
      <c r="L62" s="44" t="s">
        <v>26</v>
      </c>
      <c r="M62" s="25" t="s">
        <v>23</v>
      </c>
    </row>
    <row r="63" spans="9:13" ht="15" customHeight="1" x14ac:dyDescent="0.3">
      <c r="I63" s="42">
        <f t="shared" si="0"/>
        <v>60</v>
      </c>
      <c r="J63" s="41" t="s">
        <v>85</v>
      </c>
      <c r="K63" s="41" t="s">
        <v>171</v>
      </c>
      <c r="L63" s="44" t="s">
        <v>167</v>
      </c>
      <c r="M63" s="25" t="s">
        <v>86</v>
      </c>
    </row>
    <row r="64" spans="9:13" ht="15" customHeight="1" x14ac:dyDescent="0.3">
      <c r="I64" s="42">
        <f t="shared" si="0"/>
        <v>61</v>
      </c>
      <c r="J64" s="41" t="s">
        <v>85</v>
      </c>
      <c r="K64" s="41" t="s">
        <v>172</v>
      </c>
      <c r="L64" s="44" t="s">
        <v>173</v>
      </c>
      <c r="M64" s="25" t="s">
        <v>22</v>
      </c>
    </row>
    <row r="65" spans="1:14" ht="15" customHeight="1" x14ac:dyDescent="0.3">
      <c r="I65" s="42">
        <f t="shared" si="0"/>
        <v>62</v>
      </c>
      <c r="J65" s="41" t="s">
        <v>85</v>
      </c>
      <c r="K65" s="41" t="s">
        <v>45</v>
      </c>
      <c r="L65" s="44" t="s">
        <v>25</v>
      </c>
      <c r="M65" s="25" t="s">
        <v>67</v>
      </c>
    </row>
    <row r="66" spans="1:14" ht="15" customHeight="1" x14ac:dyDescent="0.3">
      <c r="A66" s="43"/>
      <c r="B66" s="43"/>
      <c r="C66" s="43"/>
      <c r="I66" s="42">
        <f t="shared" si="0"/>
        <v>63</v>
      </c>
      <c r="J66" s="41" t="s">
        <v>85</v>
      </c>
      <c r="K66" s="41" t="s">
        <v>47</v>
      </c>
      <c r="L66" s="44" t="s">
        <v>174</v>
      </c>
      <c r="M66" s="25" t="s">
        <v>22</v>
      </c>
    </row>
    <row r="67" spans="1:14" ht="15" customHeight="1" x14ac:dyDescent="0.3">
      <c r="I67" s="42">
        <f t="shared" si="0"/>
        <v>64</v>
      </c>
      <c r="J67" s="41" t="s">
        <v>175</v>
      </c>
      <c r="K67" s="41" t="s">
        <v>176</v>
      </c>
      <c r="L67" s="44" t="s">
        <v>177</v>
      </c>
      <c r="M67" s="25" t="s">
        <v>83</v>
      </c>
    </row>
    <row r="68" spans="1:14" ht="15" customHeight="1" x14ac:dyDescent="0.3">
      <c r="I68" s="42">
        <f>ROW()-3</f>
        <v>65</v>
      </c>
      <c r="J68" s="41" t="s">
        <v>175</v>
      </c>
      <c r="K68" s="41" t="s">
        <v>279</v>
      </c>
      <c r="L68" s="44" t="s">
        <v>177</v>
      </c>
      <c r="M68" s="25" t="s">
        <v>83</v>
      </c>
    </row>
    <row r="69" spans="1:14" ht="15" customHeight="1" x14ac:dyDescent="0.3">
      <c r="I69" s="42">
        <f>ROW()-3</f>
        <v>66</v>
      </c>
      <c r="J69" s="41" t="s">
        <v>175</v>
      </c>
      <c r="K69" s="41" t="s">
        <v>280</v>
      </c>
      <c r="L69" s="44" t="s">
        <v>177</v>
      </c>
      <c r="M69" s="25" t="s">
        <v>83</v>
      </c>
    </row>
    <row r="70" spans="1:14" ht="15" customHeight="1" x14ac:dyDescent="0.3">
      <c r="I70" s="42">
        <f>ROW()-3</f>
        <v>67</v>
      </c>
      <c r="J70" s="41" t="s">
        <v>175</v>
      </c>
      <c r="K70" s="41" t="s">
        <v>178</v>
      </c>
      <c r="L70" s="44" t="s">
        <v>177</v>
      </c>
      <c r="M70" s="25" t="s">
        <v>83</v>
      </c>
      <c r="N70" s="60" t="s">
        <v>80</v>
      </c>
    </row>
    <row r="71" spans="1:14" ht="15" customHeight="1" x14ac:dyDescent="0.3">
      <c r="I71" s="42">
        <f t="shared" si="0"/>
        <v>68</v>
      </c>
      <c r="J71" s="41" t="s">
        <v>175</v>
      </c>
      <c r="K71" s="41" t="s">
        <v>278</v>
      </c>
      <c r="L71" s="44" t="s">
        <v>177</v>
      </c>
      <c r="M71" s="25" t="s">
        <v>83</v>
      </c>
    </row>
    <row r="72" spans="1:14" ht="15" customHeight="1" x14ac:dyDescent="0.3">
      <c r="I72" s="42">
        <f t="shared" si="0"/>
        <v>69</v>
      </c>
      <c r="J72" s="41" t="s">
        <v>175</v>
      </c>
      <c r="K72" s="41" t="s">
        <v>179</v>
      </c>
      <c r="L72" s="44" t="s">
        <v>111</v>
      </c>
      <c r="M72" s="25" t="s">
        <v>83</v>
      </c>
    </row>
    <row r="73" spans="1:14" ht="15" customHeight="1" x14ac:dyDescent="0.3">
      <c r="I73" s="42">
        <f>ROW()-3</f>
        <v>70</v>
      </c>
      <c r="J73" s="41" t="s">
        <v>175</v>
      </c>
      <c r="K73" s="41" t="s">
        <v>282</v>
      </c>
      <c r="L73" s="44" t="s">
        <v>111</v>
      </c>
      <c r="M73" s="25" t="s">
        <v>83</v>
      </c>
    </row>
    <row r="74" spans="1:14" ht="15" customHeight="1" x14ac:dyDescent="0.3">
      <c r="I74" s="42">
        <f>ROW()-3</f>
        <v>71</v>
      </c>
      <c r="J74" s="41" t="s">
        <v>175</v>
      </c>
      <c r="K74" s="41" t="s">
        <v>284</v>
      </c>
      <c r="L74" s="44" t="s">
        <v>111</v>
      </c>
      <c r="M74" s="25" t="s">
        <v>83</v>
      </c>
    </row>
    <row r="75" spans="1:14" ht="15" customHeight="1" x14ac:dyDescent="0.3">
      <c r="I75" s="42">
        <f t="shared" si="0"/>
        <v>72</v>
      </c>
      <c r="J75" s="41" t="s">
        <v>175</v>
      </c>
      <c r="K75" s="41" t="s">
        <v>180</v>
      </c>
      <c r="L75" s="44" t="s">
        <v>111</v>
      </c>
      <c r="M75" s="25" t="s">
        <v>83</v>
      </c>
      <c r="N75" s="60" t="s">
        <v>80</v>
      </c>
    </row>
    <row r="76" spans="1:14" ht="15" customHeight="1" x14ac:dyDescent="0.3">
      <c r="I76" s="42">
        <f t="shared" ref="I76:I135" si="2">ROW()-3</f>
        <v>73</v>
      </c>
      <c r="J76" s="41" t="s">
        <v>175</v>
      </c>
      <c r="K76" s="41" t="s">
        <v>181</v>
      </c>
      <c r="L76" s="44" t="s">
        <v>111</v>
      </c>
      <c r="M76" s="25" t="s">
        <v>83</v>
      </c>
    </row>
    <row r="77" spans="1:14" ht="15" customHeight="1" x14ac:dyDescent="0.3">
      <c r="I77" s="42">
        <f>ROW()-3</f>
        <v>74</v>
      </c>
      <c r="J77" s="41" t="s">
        <v>175</v>
      </c>
      <c r="K77" s="41" t="s">
        <v>281</v>
      </c>
      <c r="L77" s="44" t="s">
        <v>111</v>
      </c>
      <c r="M77" s="25" t="s">
        <v>83</v>
      </c>
    </row>
    <row r="78" spans="1:14" ht="15" customHeight="1" x14ac:dyDescent="0.3">
      <c r="I78" s="42">
        <f>ROW()-3</f>
        <v>75</v>
      </c>
      <c r="J78" s="41" t="s">
        <v>175</v>
      </c>
      <c r="K78" s="41" t="s">
        <v>283</v>
      </c>
      <c r="L78" s="44" t="s">
        <v>111</v>
      </c>
      <c r="M78" s="25" t="s">
        <v>83</v>
      </c>
    </row>
    <row r="79" spans="1:14" ht="15" customHeight="1" x14ac:dyDescent="0.3">
      <c r="I79" s="42">
        <f t="shared" si="2"/>
        <v>76</v>
      </c>
      <c r="J79" s="41" t="s">
        <v>175</v>
      </c>
      <c r="K79" s="41" t="s">
        <v>182</v>
      </c>
      <c r="L79" s="44" t="s">
        <v>111</v>
      </c>
      <c r="M79" s="25" t="s">
        <v>83</v>
      </c>
      <c r="N79" s="60" t="s">
        <v>80</v>
      </c>
    </row>
    <row r="80" spans="1:14" ht="15" customHeight="1" x14ac:dyDescent="0.3">
      <c r="I80" s="42">
        <f t="shared" si="2"/>
        <v>77</v>
      </c>
      <c r="J80" s="41" t="s">
        <v>175</v>
      </c>
      <c r="K80" s="41" t="s">
        <v>183</v>
      </c>
      <c r="L80" s="44" t="s">
        <v>111</v>
      </c>
      <c r="M80" s="25" t="s">
        <v>83</v>
      </c>
    </row>
    <row r="81" spans="9:14" ht="15" customHeight="1" x14ac:dyDescent="0.3">
      <c r="I81" s="42">
        <f t="shared" si="2"/>
        <v>78</v>
      </c>
      <c r="J81" s="41" t="s">
        <v>175</v>
      </c>
      <c r="K81" s="41" t="s">
        <v>184</v>
      </c>
      <c r="L81" s="44" t="s">
        <v>111</v>
      </c>
      <c r="M81" s="25" t="s">
        <v>83</v>
      </c>
    </row>
    <row r="82" spans="9:14" ht="15" customHeight="1" x14ac:dyDescent="0.3">
      <c r="I82" s="42">
        <f t="shared" si="2"/>
        <v>79</v>
      </c>
      <c r="J82" s="41" t="s">
        <v>175</v>
      </c>
      <c r="K82" s="41" t="s">
        <v>185</v>
      </c>
      <c r="L82" s="44" t="s">
        <v>111</v>
      </c>
      <c r="M82" s="25" t="s">
        <v>83</v>
      </c>
    </row>
    <row r="83" spans="9:14" ht="15" customHeight="1" x14ac:dyDescent="0.3">
      <c r="I83" s="42">
        <f t="shared" si="2"/>
        <v>80</v>
      </c>
      <c r="J83" s="41" t="s">
        <v>175</v>
      </c>
      <c r="K83" s="41" t="s">
        <v>186</v>
      </c>
      <c r="L83" s="44" t="s">
        <v>111</v>
      </c>
      <c r="M83" s="25" t="s">
        <v>83</v>
      </c>
    </row>
    <row r="84" spans="9:14" ht="15" customHeight="1" x14ac:dyDescent="0.3">
      <c r="I84" s="42">
        <f t="shared" si="2"/>
        <v>81</v>
      </c>
      <c r="J84" s="41" t="s">
        <v>175</v>
      </c>
      <c r="K84" s="41" t="s">
        <v>187</v>
      </c>
      <c r="L84" s="44" t="s">
        <v>111</v>
      </c>
      <c r="M84" s="25" t="s">
        <v>83</v>
      </c>
    </row>
    <row r="85" spans="9:14" ht="15" customHeight="1" x14ac:dyDescent="0.3">
      <c r="I85" s="42">
        <f t="shared" si="2"/>
        <v>82</v>
      </c>
      <c r="J85" s="41" t="s">
        <v>175</v>
      </c>
      <c r="K85" s="41" t="s">
        <v>188</v>
      </c>
      <c r="L85" s="44" t="s">
        <v>111</v>
      </c>
      <c r="M85" s="25" t="s">
        <v>83</v>
      </c>
    </row>
    <row r="86" spans="9:14" ht="15" customHeight="1" x14ac:dyDescent="0.3">
      <c r="I86" s="42">
        <f t="shared" si="2"/>
        <v>83</v>
      </c>
      <c r="J86" s="41" t="s">
        <v>175</v>
      </c>
      <c r="K86" s="41" t="s">
        <v>189</v>
      </c>
      <c r="L86" s="44" t="s">
        <v>111</v>
      </c>
      <c r="M86" s="25" t="s">
        <v>83</v>
      </c>
    </row>
    <row r="87" spans="9:14" ht="15" customHeight="1" x14ac:dyDescent="0.3">
      <c r="I87" s="42">
        <f t="shared" si="2"/>
        <v>84</v>
      </c>
      <c r="J87" s="41" t="s">
        <v>175</v>
      </c>
      <c r="K87" s="41" t="s">
        <v>190</v>
      </c>
      <c r="L87" s="44" t="s">
        <v>191</v>
      </c>
      <c r="M87" s="25" t="s">
        <v>83</v>
      </c>
    </row>
    <row r="88" spans="9:14" ht="15" customHeight="1" x14ac:dyDescent="0.3">
      <c r="I88" s="42">
        <f t="shared" si="2"/>
        <v>85</v>
      </c>
      <c r="J88" s="41" t="s">
        <v>175</v>
      </c>
      <c r="K88" s="41" t="s">
        <v>192</v>
      </c>
      <c r="L88" s="44" t="s">
        <v>174</v>
      </c>
      <c r="M88" s="25" t="s">
        <v>86</v>
      </c>
      <c r="N88" s="60" t="s">
        <v>80</v>
      </c>
    </row>
    <row r="89" spans="9:14" ht="15" customHeight="1" x14ac:dyDescent="0.3">
      <c r="I89" s="42">
        <f t="shared" si="2"/>
        <v>86</v>
      </c>
      <c r="J89" s="41" t="s">
        <v>175</v>
      </c>
      <c r="K89" s="41" t="s">
        <v>193</v>
      </c>
      <c r="L89" s="44" t="s">
        <v>194</v>
      </c>
      <c r="M89" s="25" t="s">
        <v>83</v>
      </c>
      <c r="N89" s="60" t="s">
        <v>80</v>
      </c>
    </row>
    <row r="90" spans="9:14" ht="15" customHeight="1" x14ac:dyDescent="0.3">
      <c r="I90" s="42">
        <f t="shared" si="2"/>
        <v>87</v>
      </c>
      <c r="J90" s="41" t="s">
        <v>175</v>
      </c>
      <c r="K90" s="41" t="s">
        <v>193</v>
      </c>
      <c r="L90" s="44" t="s">
        <v>82</v>
      </c>
      <c r="M90" s="25" t="s">
        <v>83</v>
      </c>
      <c r="N90" s="60" t="s">
        <v>80</v>
      </c>
    </row>
    <row r="91" spans="9:14" ht="15" customHeight="1" x14ac:dyDescent="0.3">
      <c r="I91" s="42">
        <f t="shared" si="2"/>
        <v>88</v>
      </c>
      <c r="J91" s="41" t="s">
        <v>175</v>
      </c>
      <c r="K91" s="41" t="s">
        <v>195</v>
      </c>
      <c r="L91" s="44" t="s">
        <v>96</v>
      </c>
      <c r="M91" s="25" t="s">
        <v>83</v>
      </c>
      <c r="N91" s="60" t="s">
        <v>80</v>
      </c>
    </row>
    <row r="92" spans="9:14" ht="15" customHeight="1" x14ac:dyDescent="0.3">
      <c r="I92" s="42">
        <f t="shared" si="2"/>
        <v>89</v>
      </c>
      <c r="J92" s="41" t="s">
        <v>175</v>
      </c>
      <c r="K92" s="41" t="s">
        <v>196</v>
      </c>
      <c r="L92" s="44" t="s">
        <v>174</v>
      </c>
      <c r="M92" s="25" t="s">
        <v>86</v>
      </c>
      <c r="N92" s="60" t="s">
        <v>80</v>
      </c>
    </row>
    <row r="93" spans="9:14" ht="15" customHeight="1" x14ac:dyDescent="0.3">
      <c r="I93" s="42">
        <f t="shared" si="2"/>
        <v>90</v>
      </c>
      <c r="J93" s="41" t="s">
        <v>175</v>
      </c>
      <c r="K93" s="41" t="s">
        <v>254</v>
      </c>
      <c r="L93" s="44" t="s">
        <v>197</v>
      </c>
      <c r="M93" s="25" t="s">
        <v>83</v>
      </c>
    </row>
    <row r="94" spans="9:14" ht="15" customHeight="1" x14ac:dyDescent="0.3">
      <c r="I94" s="42">
        <f>ROW()-3</f>
        <v>91</v>
      </c>
      <c r="J94" s="41" t="s">
        <v>175</v>
      </c>
      <c r="K94" s="41" t="s">
        <v>285</v>
      </c>
      <c r="L94" s="44" t="s">
        <v>197</v>
      </c>
      <c r="M94" s="25" t="s">
        <v>83</v>
      </c>
      <c r="N94" s="60" t="s">
        <v>80</v>
      </c>
    </row>
    <row r="95" spans="9:14" ht="15" customHeight="1" x14ac:dyDescent="0.3">
      <c r="I95" s="42">
        <f t="shared" si="2"/>
        <v>92</v>
      </c>
      <c r="J95" s="41" t="s">
        <v>175</v>
      </c>
      <c r="K95" s="41" t="s">
        <v>198</v>
      </c>
      <c r="L95" s="44" t="s">
        <v>173</v>
      </c>
      <c r="M95" s="25" t="s">
        <v>83</v>
      </c>
      <c r="N95" s="60" t="s">
        <v>80</v>
      </c>
    </row>
    <row r="96" spans="9:14" ht="15" customHeight="1" x14ac:dyDescent="0.3">
      <c r="I96" s="42">
        <f t="shared" si="2"/>
        <v>93</v>
      </c>
      <c r="J96" s="41" t="s">
        <v>175</v>
      </c>
      <c r="K96" s="41" t="s">
        <v>198</v>
      </c>
      <c r="L96" s="44" t="s">
        <v>111</v>
      </c>
      <c r="M96" s="25" t="s">
        <v>83</v>
      </c>
      <c r="N96" s="60" t="s">
        <v>80</v>
      </c>
    </row>
    <row r="97" spans="9:13" ht="15" customHeight="1" x14ac:dyDescent="0.3">
      <c r="I97" s="42">
        <f t="shared" si="2"/>
        <v>94</v>
      </c>
      <c r="J97" s="41" t="s">
        <v>199</v>
      </c>
      <c r="K97" s="41" t="s">
        <v>200</v>
      </c>
      <c r="L97" s="44" t="s">
        <v>201</v>
      </c>
      <c r="M97" s="25" t="s">
        <v>22</v>
      </c>
    </row>
    <row r="98" spans="9:13" ht="15" customHeight="1" x14ac:dyDescent="0.3">
      <c r="I98" s="42">
        <f t="shared" si="2"/>
        <v>95</v>
      </c>
      <c r="J98" s="41" t="s">
        <v>199</v>
      </c>
      <c r="K98" s="41" t="s">
        <v>202</v>
      </c>
      <c r="L98" s="44" t="s">
        <v>203</v>
      </c>
      <c r="M98" s="25" t="s">
        <v>22</v>
      </c>
    </row>
    <row r="99" spans="9:13" ht="15" customHeight="1" x14ac:dyDescent="0.3">
      <c r="I99" s="42">
        <f t="shared" si="2"/>
        <v>96</v>
      </c>
      <c r="J99" s="41" t="s">
        <v>199</v>
      </c>
      <c r="K99" s="41" t="s">
        <v>204</v>
      </c>
      <c r="L99" s="44" t="s">
        <v>203</v>
      </c>
      <c r="M99" s="25" t="s">
        <v>22</v>
      </c>
    </row>
    <row r="100" spans="9:13" ht="15" customHeight="1" x14ac:dyDescent="0.3">
      <c r="I100" s="42">
        <f t="shared" si="2"/>
        <v>97</v>
      </c>
      <c r="J100" s="41" t="s">
        <v>31</v>
      </c>
      <c r="K100" s="41" t="s">
        <v>205</v>
      </c>
      <c r="L100" s="44" t="s">
        <v>111</v>
      </c>
      <c r="M100" s="25" t="s">
        <v>86</v>
      </c>
    </row>
    <row r="101" spans="9:13" ht="15" customHeight="1" x14ac:dyDescent="0.3">
      <c r="I101" s="42">
        <f t="shared" si="2"/>
        <v>98</v>
      </c>
      <c r="J101" s="41" t="s">
        <v>31</v>
      </c>
      <c r="K101" s="41" t="s">
        <v>206</v>
      </c>
      <c r="L101" s="44" t="s">
        <v>177</v>
      </c>
      <c r="M101" s="25" t="s">
        <v>86</v>
      </c>
    </row>
    <row r="102" spans="9:13" ht="15" customHeight="1" x14ac:dyDescent="0.3">
      <c r="I102" s="42">
        <f t="shared" si="2"/>
        <v>99</v>
      </c>
      <c r="J102" s="41" t="s">
        <v>31</v>
      </c>
      <c r="K102" s="41" t="s">
        <v>207</v>
      </c>
      <c r="L102" s="44" t="s">
        <v>177</v>
      </c>
      <c r="M102" s="25" t="s">
        <v>86</v>
      </c>
    </row>
    <row r="103" spans="9:13" ht="15" customHeight="1" x14ac:dyDescent="0.3">
      <c r="I103" s="42">
        <f t="shared" si="2"/>
        <v>100</v>
      </c>
      <c r="J103" s="41" t="s">
        <v>31</v>
      </c>
      <c r="K103" s="41" t="s">
        <v>38</v>
      </c>
      <c r="L103" s="44" t="s">
        <v>208</v>
      </c>
      <c r="M103" s="25" t="s">
        <v>86</v>
      </c>
    </row>
    <row r="104" spans="9:13" ht="15" customHeight="1" x14ac:dyDescent="0.3">
      <c r="I104" s="42">
        <f t="shared" si="2"/>
        <v>101</v>
      </c>
      <c r="J104" s="41" t="s">
        <v>31</v>
      </c>
      <c r="K104" s="41" t="s">
        <v>40</v>
      </c>
      <c r="L104" s="44" t="s">
        <v>111</v>
      </c>
      <c r="M104" s="25" t="s">
        <v>86</v>
      </c>
    </row>
    <row r="105" spans="9:13" ht="15" customHeight="1" x14ac:dyDescent="0.3">
      <c r="I105" s="42">
        <f t="shared" si="2"/>
        <v>102</v>
      </c>
      <c r="J105" s="41" t="s">
        <v>31</v>
      </c>
      <c r="K105" s="41" t="s">
        <v>209</v>
      </c>
      <c r="L105" s="44" t="s">
        <v>210</v>
      </c>
      <c r="M105" s="25" t="s">
        <v>86</v>
      </c>
    </row>
    <row r="106" spans="9:13" ht="15" customHeight="1" x14ac:dyDescent="0.3">
      <c r="I106" s="42">
        <f t="shared" si="2"/>
        <v>103</v>
      </c>
      <c r="J106" s="41" t="s">
        <v>31</v>
      </c>
      <c r="K106" s="41" t="s">
        <v>211</v>
      </c>
      <c r="L106" s="44" t="s">
        <v>96</v>
      </c>
      <c r="M106" s="25" t="s">
        <v>86</v>
      </c>
    </row>
    <row r="107" spans="9:13" ht="15" customHeight="1" x14ac:dyDescent="0.3">
      <c r="I107" s="42">
        <f>ROW()-3</f>
        <v>104</v>
      </c>
      <c r="J107" s="41" t="s">
        <v>31</v>
      </c>
      <c r="K107" s="41" t="s">
        <v>270</v>
      </c>
      <c r="L107" s="44" t="s">
        <v>272</v>
      </c>
      <c r="M107" s="25" t="s">
        <v>271</v>
      </c>
    </row>
    <row r="108" spans="9:13" ht="15" customHeight="1" x14ac:dyDescent="0.3">
      <c r="I108" s="42">
        <f t="shared" si="2"/>
        <v>105</v>
      </c>
      <c r="J108" s="41" t="s">
        <v>60</v>
      </c>
      <c r="K108" s="41" t="s">
        <v>212</v>
      </c>
      <c r="L108" s="44" t="s">
        <v>213</v>
      </c>
      <c r="M108" s="25" t="s">
        <v>83</v>
      </c>
    </row>
    <row r="109" spans="9:13" ht="15" customHeight="1" x14ac:dyDescent="0.3">
      <c r="I109" s="42">
        <f t="shared" si="2"/>
        <v>106</v>
      </c>
      <c r="J109" s="41" t="s">
        <v>60</v>
      </c>
      <c r="K109" s="41" t="s">
        <v>212</v>
      </c>
      <c r="L109" s="44" t="s">
        <v>214</v>
      </c>
      <c r="M109" s="25" t="s">
        <v>83</v>
      </c>
    </row>
    <row r="110" spans="9:13" ht="15" customHeight="1" x14ac:dyDescent="0.3">
      <c r="I110" s="42">
        <f t="shared" si="2"/>
        <v>107</v>
      </c>
      <c r="J110" s="41" t="s">
        <v>60</v>
      </c>
      <c r="K110" s="41" t="s">
        <v>215</v>
      </c>
      <c r="L110" s="44" t="s">
        <v>216</v>
      </c>
      <c r="M110" s="25" t="s">
        <v>83</v>
      </c>
    </row>
    <row r="111" spans="9:13" ht="15" customHeight="1" x14ac:dyDescent="0.3">
      <c r="I111" s="42">
        <f t="shared" si="2"/>
        <v>108</v>
      </c>
      <c r="J111" s="41" t="s">
        <v>60</v>
      </c>
      <c r="K111" s="41" t="s">
        <v>215</v>
      </c>
      <c r="L111" s="44" t="s">
        <v>214</v>
      </c>
      <c r="M111" s="25" t="s">
        <v>83</v>
      </c>
    </row>
    <row r="112" spans="9:13" ht="15" customHeight="1" x14ac:dyDescent="0.3">
      <c r="I112" s="42">
        <f t="shared" si="2"/>
        <v>109</v>
      </c>
      <c r="J112" s="41" t="s">
        <v>60</v>
      </c>
      <c r="K112" s="41" t="s">
        <v>217</v>
      </c>
      <c r="L112" s="44" t="s">
        <v>216</v>
      </c>
      <c r="M112" s="25" t="s">
        <v>83</v>
      </c>
    </row>
    <row r="113" spans="9:14" ht="15" customHeight="1" x14ac:dyDescent="0.3">
      <c r="I113" s="42">
        <f t="shared" si="2"/>
        <v>110</v>
      </c>
      <c r="J113" s="41" t="s">
        <v>60</v>
      </c>
      <c r="K113" s="41" t="s">
        <v>217</v>
      </c>
      <c r="L113" s="44" t="s">
        <v>218</v>
      </c>
      <c r="M113" s="25" t="s">
        <v>83</v>
      </c>
    </row>
    <row r="114" spans="9:14" ht="15" customHeight="1" x14ac:dyDescent="0.3">
      <c r="I114" s="42">
        <f t="shared" si="2"/>
        <v>111</v>
      </c>
      <c r="J114" s="41" t="s">
        <v>60</v>
      </c>
      <c r="K114" s="41" t="s">
        <v>219</v>
      </c>
      <c r="L114" s="44" t="s">
        <v>220</v>
      </c>
      <c r="M114" s="25" t="s">
        <v>83</v>
      </c>
    </row>
    <row r="115" spans="9:14" ht="15" customHeight="1" x14ac:dyDescent="0.3">
      <c r="I115" s="42">
        <f t="shared" si="2"/>
        <v>112</v>
      </c>
      <c r="J115" s="41" t="s">
        <v>60</v>
      </c>
      <c r="K115" s="41" t="s">
        <v>219</v>
      </c>
      <c r="L115" s="44" t="s">
        <v>102</v>
      </c>
      <c r="M115" s="25" t="s">
        <v>83</v>
      </c>
    </row>
    <row r="116" spans="9:14" ht="15" customHeight="1" x14ac:dyDescent="0.3">
      <c r="I116" s="42">
        <f t="shared" si="2"/>
        <v>113</v>
      </c>
      <c r="J116" s="41" t="s">
        <v>60</v>
      </c>
      <c r="K116" s="41" t="s">
        <v>221</v>
      </c>
      <c r="L116" s="44" t="s">
        <v>220</v>
      </c>
      <c r="M116" s="25" t="s">
        <v>83</v>
      </c>
      <c r="N116" s="60" t="s">
        <v>80</v>
      </c>
    </row>
    <row r="117" spans="9:14" ht="15" customHeight="1" x14ac:dyDescent="0.3">
      <c r="I117" s="42">
        <f t="shared" si="2"/>
        <v>114</v>
      </c>
      <c r="J117" s="41" t="s">
        <v>60</v>
      </c>
      <c r="K117" s="41" t="s">
        <v>221</v>
      </c>
      <c r="L117" s="44" t="s">
        <v>102</v>
      </c>
      <c r="M117" s="25" t="s">
        <v>83</v>
      </c>
      <c r="N117" s="60" t="s">
        <v>80</v>
      </c>
    </row>
    <row r="118" spans="9:14" ht="15" customHeight="1" x14ac:dyDescent="0.3">
      <c r="I118" s="42">
        <f t="shared" si="2"/>
        <v>115</v>
      </c>
      <c r="J118" s="41" t="s">
        <v>32</v>
      </c>
      <c r="K118" s="41" t="s">
        <v>34</v>
      </c>
      <c r="L118" s="44" t="s">
        <v>24</v>
      </c>
      <c r="M118" s="25" t="s">
        <v>273</v>
      </c>
    </row>
    <row r="119" spans="9:14" ht="15" customHeight="1" x14ac:dyDescent="0.3">
      <c r="I119" s="42">
        <f t="shared" si="2"/>
        <v>116</v>
      </c>
      <c r="J119" s="41" t="s">
        <v>32</v>
      </c>
      <c r="K119" s="41" t="s">
        <v>35</v>
      </c>
      <c r="L119" s="44" t="s">
        <v>24</v>
      </c>
      <c r="M119" s="25" t="s">
        <v>273</v>
      </c>
    </row>
    <row r="120" spans="9:14" ht="15" customHeight="1" x14ac:dyDescent="0.3">
      <c r="I120" s="42">
        <f t="shared" si="2"/>
        <v>117</v>
      </c>
      <c r="J120" s="41" t="s">
        <v>32</v>
      </c>
      <c r="K120" s="41" t="s">
        <v>37</v>
      </c>
      <c r="L120" s="44" t="s">
        <v>24</v>
      </c>
      <c r="M120" s="25" t="s">
        <v>273</v>
      </c>
    </row>
    <row r="121" spans="9:14" ht="15" customHeight="1" x14ac:dyDescent="0.3">
      <c r="I121" s="42">
        <f t="shared" si="2"/>
        <v>118</v>
      </c>
      <c r="J121" s="41" t="s">
        <v>32</v>
      </c>
      <c r="K121" s="41" t="s">
        <v>39</v>
      </c>
      <c r="L121" s="44" t="s">
        <v>24</v>
      </c>
      <c r="M121" s="25" t="s">
        <v>273</v>
      </c>
      <c r="N121" s="59"/>
    </row>
    <row r="122" spans="9:14" ht="15" customHeight="1" x14ac:dyDescent="0.3">
      <c r="I122" s="42">
        <f t="shared" si="2"/>
        <v>119</v>
      </c>
      <c r="J122" s="41" t="s">
        <v>32</v>
      </c>
      <c r="K122" s="41" t="s">
        <v>41</v>
      </c>
      <c r="L122" s="44" t="s">
        <v>24</v>
      </c>
      <c r="M122" s="25" t="s">
        <v>273</v>
      </c>
      <c r="N122" s="59"/>
    </row>
    <row r="123" spans="9:14" ht="15" customHeight="1" x14ac:dyDescent="0.3">
      <c r="I123" s="42">
        <f t="shared" si="2"/>
        <v>120</v>
      </c>
      <c r="J123" s="41" t="s">
        <v>32</v>
      </c>
      <c r="K123" s="41" t="s">
        <v>42</v>
      </c>
      <c r="L123" s="44" t="s">
        <v>24</v>
      </c>
      <c r="M123" s="25" t="s">
        <v>273</v>
      </c>
    </row>
    <row r="124" spans="9:14" ht="15" customHeight="1" x14ac:dyDescent="0.3">
      <c r="I124" s="42">
        <f t="shared" si="2"/>
        <v>121</v>
      </c>
      <c r="J124" s="41" t="s">
        <v>32</v>
      </c>
      <c r="K124" s="41" t="s">
        <v>43</v>
      </c>
      <c r="L124" s="44" t="s">
        <v>24</v>
      </c>
      <c r="M124" s="25" t="s">
        <v>273</v>
      </c>
    </row>
    <row r="125" spans="9:14" ht="15" customHeight="1" x14ac:dyDescent="0.3">
      <c r="I125" s="42">
        <f t="shared" si="2"/>
        <v>122</v>
      </c>
      <c r="J125" s="41" t="s">
        <v>32</v>
      </c>
      <c r="K125" s="41" t="s">
        <v>44</v>
      </c>
      <c r="L125" s="44" t="s">
        <v>24</v>
      </c>
      <c r="M125" s="25" t="s">
        <v>273</v>
      </c>
    </row>
    <row r="126" spans="9:14" ht="15" customHeight="1" x14ac:dyDescent="0.3">
      <c r="I126" s="42">
        <f t="shared" si="2"/>
        <v>123</v>
      </c>
      <c r="J126" s="41" t="s">
        <v>32</v>
      </c>
      <c r="K126" s="41" t="s">
        <v>46</v>
      </c>
      <c r="L126" s="44" t="s">
        <v>24</v>
      </c>
      <c r="M126" s="25" t="s">
        <v>273</v>
      </c>
    </row>
    <row r="127" spans="9:14" ht="15" customHeight="1" x14ac:dyDescent="0.3">
      <c r="I127" s="42">
        <f t="shared" si="2"/>
        <v>124</v>
      </c>
      <c r="J127" s="41" t="s">
        <v>32</v>
      </c>
      <c r="K127" s="41" t="s">
        <v>48</v>
      </c>
      <c r="L127" s="44" t="s">
        <v>24</v>
      </c>
      <c r="M127" s="25" t="s">
        <v>273</v>
      </c>
    </row>
    <row r="128" spans="9:14" ht="15" customHeight="1" x14ac:dyDescent="0.3">
      <c r="I128" s="42">
        <f t="shared" si="2"/>
        <v>125</v>
      </c>
      <c r="J128" s="41" t="s">
        <v>32</v>
      </c>
      <c r="K128" s="41" t="s">
        <v>49</v>
      </c>
      <c r="L128" s="44" t="s">
        <v>24</v>
      </c>
      <c r="M128" s="25" t="s">
        <v>273</v>
      </c>
    </row>
    <row r="129" spans="9:13" ht="15" customHeight="1" x14ac:dyDescent="0.3">
      <c r="I129" s="42">
        <f t="shared" si="2"/>
        <v>126</v>
      </c>
      <c r="J129" s="41" t="s">
        <v>32</v>
      </c>
      <c r="K129" s="41" t="s">
        <v>50</v>
      </c>
      <c r="L129" s="44" t="s">
        <v>24</v>
      </c>
      <c r="M129" s="25" t="s">
        <v>273</v>
      </c>
    </row>
    <row r="130" spans="9:13" ht="15" customHeight="1" x14ac:dyDescent="0.3">
      <c r="I130" s="42">
        <f t="shared" si="2"/>
        <v>127</v>
      </c>
      <c r="J130" s="41" t="s">
        <v>32</v>
      </c>
      <c r="K130" s="41" t="s">
        <v>51</v>
      </c>
      <c r="L130" s="44" t="s">
        <v>24</v>
      </c>
      <c r="M130" s="25" t="s">
        <v>273</v>
      </c>
    </row>
    <row r="131" spans="9:13" ht="15" customHeight="1" x14ac:dyDescent="0.3">
      <c r="I131" s="42">
        <f t="shared" si="2"/>
        <v>128</v>
      </c>
      <c r="J131" s="41" t="s">
        <v>32</v>
      </c>
      <c r="K131" s="41" t="s">
        <v>52</v>
      </c>
      <c r="L131" s="44" t="s">
        <v>24</v>
      </c>
      <c r="M131" s="25" t="s">
        <v>273</v>
      </c>
    </row>
    <row r="132" spans="9:13" ht="15" customHeight="1" x14ac:dyDescent="0.3">
      <c r="I132" s="42">
        <f t="shared" si="2"/>
        <v>129</v>
      </c>
      <c r="J132" s="41" t="s">
        <v>32</v>
      </c>
      <c r="K132" s="41" t="s">
        <v>53</v>
      </c>
      <c r="L132" s="44" t="s">
        <v>24</v>
      </c>
      <c r="M132" s="25" t="s">
        <v>273</v>
      </c>
    </row>
    <row r="133" spans="9:13" ht="15" customHeight="1" x14ac:dyDescent="0.3">
      <c r="I133" s="42">
        <f t="shared" si="2"/>
        <v>130</v>
      </c>
      <c r="J133" s="41" t="s">
        <v>32</v>
      </c>
      <c r="K133" s="41" t="s">
        <v>54</v>
      </c>
      <c r="L133" s="44" t="s">
        <v>24</v>
      </c>
      <c r="M133" s="25" t="s">
        <v>273</v>
      </c>
    </row>
    <row r="134" spans="9:13" ht="15" customHeight="1" x14ac:dyDescent="0.3">
      <c r="I134" s="42">
        <f t="shared" si="2"/>
        <v>131</v>
      </c>
      <c r="J134" s="41" t="s">
        <v>32</v>
      </c>
      <c r="K134" s="41" t="s">
        <v>55</v>
      </c>
      <c r="L134" s="44" t="s">
        <v>24</v>
      </c>
      <c r="M134" s="25" t="s">
        <v>273</v>
      </c>
    </row>
    <row r="135" spans="9:13" ht="15" customHeight="1" x14ac:dyDescent="0.3">
      <c r="I135" s="42">
        <f t="shared" si="2"/>
        <v>132</v>
      </c>
      <c r="J135" s="41" t="s">
        <v>32</v>
      </c>
      <c r="K135" s="41" t="s">
        <v>56</v>
      </c>
      <c r="L135" s="44" t="s">
        <v>24</v>
      </c>
      <c r="M135" s="25" t="s">
        <v>273</v>
      </c>
    </row>
    <row r="136" spans="9:13" ht="15" customHeight="1" x14ac:dyDescent="0.3">
      <c r="I136" s="42">
        <f t="shared" ref="I136:I160" si="3">ROW()-3</f>
        <v>133</v>
      </c>
      <c r="J136" s="41" t="s">
        <v>57</v>
      </c>
      <c r="K136" s="41" t="s">
        <v>36</v>
      </c>
      <c r="L136" s="44" t="s">
        <v>27</v>
      </c>
      <c r="M136" s="25" t="s">
        <v>23</v>
      </c>
    </row>
    <row r="137" spans="9:13" ht="15" customHeight="1" x14ac:dyDescent="0.3">
      <c r="I137" s="42">
        <f t="shared" si="3"/>
        <v>134</v>
      </c>
      <c r="J137" s="41" t="s">
        <v>57</v>
      </c>
      <c r="K137" s="41" t="s">
        <v>222</v>
      </c>
      <c r="L137" s="44" t="s">
        <v>27</v>
      </c>
      <c r="M137" s="25" t="s">
        <v>23</v>
      </c>
    </row>
    <row r="138" spans="9:13" ht="15" customHeight="1" x14ac:dyDescent="0.3">
      <c r="I138" s="42">
        <f t="shared" si="3"/>
        <v>135</v>
      </c>
      <c r="J138" s="41" t="s">
        <v>57</v>
      </c>
      <c r="K138" s="41" t="s">
        <v>223</v>
      </c>
      <c r="L138" s="44" t="s">
        <v>27</v>
      </c>
      <c r="M138" s="25" t="s">
        <v>23</v>
      </c>
    </row>
    <row r="139" spans="9:13" ht="15" customHeight="1" x14ac:dyDescent="0.3">
      <c r="I139" s="42">
        <f t="shared" si="3"/>
        <v>136</v>
      </c>
      <c r="J139" s="41" t="s">
        <v>57</v>
      </c>
      <c r="K139" s="41" t="s">
        <v>224</v>
      </c>
      <c r="L139" s="44" t="s">
        <v>27</v>
      </c>
      <c r="M139" s="25" t="s">
        <v>23</v>
      </c>
    </row>
    <row r="140" spans="9:13" ht="15" customHeight="1" x14ac:dyDescent="0.3">
      <c r="I140" s="42">
        <f t="shared" si="3"/>
        <v>137</v>
      </c>
      <c r="J140" s="41" t="s">
        <v>57</v>
      </c>
      <c r="K140" s="41" t="s">
        <v>225</v>
      </c>
      <c r="L140" s="44" t="s">
        <v>27</v>
      </c>
      <c r="M140" s="25" t="s">
        <v>23</v>
      </c>
    </row>
    <row r="141" spans="9:13" ht="15" customHeight="1" x14ac:dyDescent="0.3">
      <c r="I141" s="42">
        <f t="shared" si="3"/>
        <v>138</v>
      </c>
      <c r="J141" s="41" t="s">
        <v>33</v>
      </c>
      <c r="K141" s="41" t="s">
        <v>226</v>
      </c>
      <c r="L141" s="44" t="s">
        <v>227</v>
      </c>
      <c r="M141" s="25" t="s">
        <v>23</v>
      </c>
    </row>
    <row r="142" spans="9:13" ht="15" customHeight="1" x14ac:dyDescent="0.3">
      <c r="I142" s="42">
        <f t="shared" si="3"/>
        <v>139</v>
      </c>
      <c r="J142" s="41" t="s">
        <v>58</v>
      </c>
      <c r="K142" s="41" t="s">
        <v>228</v>
      </c>
      <c r="L142" s="44" t="s">
        <v>120</v>
      </c>
      <c r="M142" s="25" t="s">
        <v>83</v>
      </c>
    </row>
    <row r="143" spans="9:13" ht="15" customHeight="1" x14ac:dyDescent="0.3">
      <c r="I143" s="42">
        <f t="shared" si="3"/>
        <v>140</v>
      </c>
      <c r="J143" s="41" t="s">
        <v>58</v>
      </c>
      <c r="K143" s="41" t="s">
        <v>229</v>
      </c>
      <c r="L143" s="44" t="s">
        <v>203</v>
      </c>
      <c r="M143" s="25" t="s">
        <v>83</v>
      </c>
    </row>
    <row r="144" spans="9:13" ht="15" customHeight="1" x14ac:dyDescent="0.3">
      <c r="I144" s="42">
        <f t="shared" si="3"/>
        <v>141</v>
      </c>
      <c r="J144" s="41" t="s">
        <v>58</v>
      </c>
      <c r="K144" s="41" t="s">
        <v>230</v>
      </c>
      <c r="L144" s="44" t="s">
        <v>120</v>
      </c>
      <c r="M144" s="25" t="s">
        <v>83</v>
      </c>
    </row>
    <row r="145" spans="9:13" ht="15" customHeight="1" x14ac:dyDescent="0.3">
      <c r="I145" s="42">
        <f t="shared" si="3"/>
        <v>142</v>
      </c>
      <c r="J145" s="41" t="s">
        <v>58</v>
      </c>
      <c r="K145" s="41" t="s">
        <v>231</v>
      </c>
      <c r="L145" s="44" t="s">
        <v>111</v>
      </c>
      <c r="M145" s="25" t="s">
        <v>83</v>
      </c>
    </row>
    <row r="146" spans="9:13" ht="15" customHeight="1" x14ac:dyDescent="0.3">
      <c r="I146" s="42">
        <f t="shared" si="3"/>
        <v>143</v>
      </c>
      <c r="J146" s="41" t="s">
        <v>58</v>
      </c>
      <c r="K146" s="41" t="s">
        <v>232</v>
      </c>
      <c r="L146" s="44" t="s">
        <v>174</v>
      </c>
      <c r="M146" s="25" t="s">
        <v>83</v>
      </c>
    </row>
    <row r="147" spans="9:13" ht="15" customHeight="1" x14ac:dyDescent="0.3">
      <c r="I147" s="42">
        <f t="shared" si="3"/>
        <v>144</v>
      </c>
      <c r="J147" s="41" t="s">
        <v>58</v>
      </c>
      <c r="K147" s="41" t="s">
        <v>233</v>
      </c>
      <c r="L147" s="44" t="s">
        <v>102</v>
      </c>
      <c r="M147" s="25" t="s">
        <v>83</v>
      </c>
    </row>
    <row r="148" spans="9:13" ht="15" customHeight="1" x14ac:dyDescent="0.3">
      <c r="I148" s="42">
        <f t="shared" si="3"/>
        <v>145</v>
      </c>
      <c r="J148" s="41" t="s">
        <v>58</v>
      </c>
      <c r="K148" s="41" t="s">
        <v>234</v>
      </c>
      <c r="L148" s="44" t="s">
        <v>111</v>
      </c>
      <c r="M148" s="25" t="s">
        <v>83</v>
      </c>
    </row>
    <row r="149" spans="9:13" ht="15" customHeight="1" x14ac:dyDescent="0.3">
      <c r="I149" s="42">
        <f t="shared" si="3"/>
        <v>146</v>
      </c>
      <c r="J149" s="41" t="s">
        <v>58</v>
      </c>
      <c r="K149" s="41" t="s">
        <v>235</v>
      </c>
      <c r="L149" s="44" t="s">
        <v>111</v>
      </c>
      <c r="M149" s="25" t="s">
        <v>83</v>
      </c>
    </row>
    <row r="150" spans="9:13" ht="15" customHeight="1" x14ac:dyDescent="0.3">
      <c r="I150" s="42">
        <f t="shared" si="3"/>
        <v>147</v>
      </c>
      <c r="J150" s="41" t="s">
        <v>58</v>
      </c>
      <c r="K150" s="41" t="s">
        <v>236</v>
      </c>
      <c r="L150" s="44" t="s">
        <v>133</v>
      </c>
      <c r="M150" s="25" t="s">
        <v>127</v>
      </c>
    </row>
    <row r="151" spans="9:13" ht="15" customHeight="1" x14ac:dyDescent="0.3">
      <c r="I151" s="42">
        <f t="shared" si="3"/>
        <v>148</v>
      </c>
      <c r="J151" s="41" t="s">
        <v>58</v>
      </c>
      <c r="K151" s="41" t="s">
        <v>237</v>
      </c>
      <c r="L151" s="44" t="s">
        <v>174</v>
      </c>
      <c r="M151" s="25" t="s">
        <v>86</v>
      </c>
    </row>
    <row r="152" spans="9:13" ht="15" customHeight="1" x14ac:dyDescent="0.3">
      <c r="I152" s="42">
        <f t="shared" si="3"/>
        <v>149</v>
      </c>
      <c r="J152" s="41" t="s">
        <v>58</v>
      </c>
      <c r="K152" s="41" t="s">
        <v>238</v>
      </c>
      <c r="L152" s="44" t="s">
        <v>239</v>
      </c>
      <c r="M152" s="25" t="s">
        <v>86</v>
      </c>
    </row>
    <row r="153" spans="9:13" ht="15" customHeight="1" x14ac:dyDescent="0.3">
      <c r="I153" s="42">
        <f t="shared" si="3"/>
        <v>150</v>
      </c>
      <c r="J153" s="41" t="s">
        <v>58</v>
      </c>
      <c r="K153" s="41" t="s">
        <v>240</v>
      </c>
      <c r="L153" s="44" t="s">
        <v>241</v>
      </c>
      <c r="M153" s="25" t="s">
        <v>86</v>
      </c>
    </row>
    <row r="154" spans="9:13" ht="15" customHeight="1" x14ac:dyDescent="0.3">
      <c r="I154" s="42">
        <f t="shared" si="3"/>
        <v>151</v>
      </c>
      <c r="J154" s="41" t="s">
        <v>58</v>
      </c>
      <c r="K154" s="41" t="s">
        <v>242</v>
      </c>
      <c r="L154" s="44" t="s">
        <v>243</v>
      </c>
      <c r="M154" s="25" t="s">
        <v>86</v>
      </c>
    </row>
    <row r="155" spans="9:13" ht="15" customHeight="1" x14ac:dyDescent="0.3">
      <c r="I155" s="42">
        <f t="shared" si="3"/>
        <v>152</v>
      </c>
      <c r="J155" s="41" t="s">
        <v>58</v>
      </c>
      <c r="K155" s="41" t="s">
        <v>244</v>
      </c>
      <c r="L155" s="44" t="s">
        <v>241</v>
      </c>
      <c r="M155" s="25" t="s">
        <v>86</v>
      </c>
    </row>
    <row r="156" spans="9:13" ht="15" customHeight="1" x14ac:dyDescent="0.3">
      <c r="I156" s="42">
        <f t="shared" si="3"/>
        <v>153</v>
      </c>
      <c r="J156" s="41" t="s">
        <v>58</v>
      </c>
      <c r="K156" s="41" t="s">
        <v>245</v>
      </c>
      <c r="L156" s="44" t="s">
        <v>246</v>
      </c>
      <c r="M156" s="25" t="s">
        <v>86</v>
      </c>
    </row>
    <row r="157" spans="9:13" ht="15" customHeight="1" x14ac:dyDescent="0.3">
      <c r="I157" s="42">
        <f t="shared" si="3"/>
        <v>154</v>
      </c>
      <c r="J157" s="41" t="s">
        <v>58</v>
      </c>
      <c r="K157" s="41" t="s">
        <v>247</v>
      </c>
      <c r="L157" s="44" t="s">
        <v>248</v>
      </c>
      <c r="M157" s="25" t="s">
        <v>86</v>
      </c>
    </row>
    <row r="158" spans="9:13" ht="15" customHeight="1" x14ac:dyDescent="0.3">
      <c r="I158" s="42">
        <f t="shared" si="3"/>
        <v>155</v>
      </c>
      <c r="J158" s="41" t="s">
        <v>58</v>
      </c>
      <c r="K158" s="41" t="s">
        <v>249</v>
      </c>
      <c r="L158" s="44" t="s">
        <v>250</v>
      </c>
      <c r="M158" s="25" t="s">
        <v>127</v>
      </c>
    </row>
    <row r="159" spans="9:13" ht="15" customHeight="1" x14ac:dyDescent="0.3">
      <c r="I159" s="42">
        <f t="shared" si="3"/>
        <v>156</v>
      </c>
      <c r="J159" s="41" t="s">
        <v>58</v>
      </c>
      <c r="K159" s="41" t="s">
        <v>251</v>
      </c>
      <c r="L159" s="44" t="s">
        <v>252</v>
      </c>
      <c r="M159" s="25" t="s">
        <v>127</v>
      </c>
    </row>
    <row r="160" spans="9:13" ht="15" customHeight="1" x14ac:dyDescent="0.3">
      <c r="I160" s="42">
        <f t="shared" si="3"/>
        <v>157</v>
      </c>
      <c r="J160" s="45" t="s">
        <v>58</v>
      </c>
      <c r="K160" s="45" t="s">
        <v>253</v>
      </c>
      <c r="L160" s="48" t="s">
        <v>133</v>
      </c>
      <c r="M160" s="46" t="s">
        <v>127</v>
      </c>
    </row>
  </sheetData>
  <sheetProtection algorithmName="SHA-512" hashValue="2Gr1EaGEysRmrXpibV4w250OWlI3Zg+Z1oSHmA8MyTAYYE5yjaZYOIV7IQwJWBPepqN5n5L8xAyeeMkk7i+Kzg==" saltValue="Wy8J24eS9W8VVRrhbe3KwA==" spinCount="100000" sheet="1" autoFilter="0"/>
  <phoneticPr fontId="1"/>
  <conditionalFormatting sqref="B4:B18">
    <cfRule type="containsBlanks" dxfId="0" priority="2">
      <formula>LEN(TRIM(B4))=0</formula>
    </cfRule>
  </conditionalFormatting>
  <hyperlinks>
    <hyperlink ref="N70" location="出荷証明発行申請書!Y28" display="色番号は備考へご記入下さい。" xr:uid="{1D21F4EC-E55B-4C74-A055-73D0C8E38012}"/>
    <hyperlink ref="N75" location="出荷証明発行申請書!Y28" display="色番号は備考へご記入下さい。" xr:uid="{FB0218F2-4E58-45DE-9BC6-A9775AD0A41C}"/>
    <hyperlink ref="N79" location="出荷証明発行申請書!Y28" display="色番号は備考へご記入下さい。" xr:uid="{9F71E1D3-791F-44E7-B0B1-B307AF4B38B0}"/>
    <hyperlink ref="N88:N92" location="出荷証明発行申請書!Y28" display="色番号は備考へご記入下さい。" xr:uid="{4C9902F7-52A9-4428-9D5B-009396424C3C}"/>
    <hyperlink ref="N94:N96" location="出荷証明発行申請書!Y28" display="色番号は備考へご記入下さい。" xr:uid="{EF12D65D-C183-466E-8518-83EA58B17705}"/>
    <hyperlink ref="N116" location="出荷証明発行申請書!Y28" display="色番号は備考へご記入下さい。" xr:uid="{47CB9585-6F3D-435C-AD90-08BB5665DD85}"/>
    <hyperlink ref="N117" location="出荷証明発行申請書!Y28" display="色番号は備考へご記入下さい。" xr:uid="{81FA6DB4-5E01-4CE7-AF22-E415AD84371A}"/>
  </hyperlinks>
  <pageMargins left="0.12" right="0.14000000000000001" top="0.28999999999999998" bottom="0.12" header="0.3" footer="0.12"/>
  <pageSetup paperSize="9" scale="35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出荷証明発行申請書</vt:lpstr>
      <vt:lpstr>商品一覧</vt:lpstr>
      <vt:lpstr>出荷証明発行申請書!Print_Area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宮坂 光一</dc:creator>
  <cp:lastModifiedBy>宮坂 光一</cp:lastModifiedBy>
  <cp:lastPrinted>2025-05-26T14:50:04Z</cp:lastPrinted>
  <dcterms:created xsi:type="dcterms:W3CDTF">2023-06-07T02:43:57Z</dcterms:created>
  <dcterms:modified xsi:type="dcterms:W3CDTF">2025-05-28T06:34:42Z</dcterms:modified>
</cp:coreProperties>
</file>